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<sst xmlns="http://schemas.openxmlformats.org/spreadsheetml/2006/main" count="211" uniqueCount="133">
  <si>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</si>
  <si>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</si>
  <si>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</si>
  <si>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</si>
  <si>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</si>
  <si>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</si>
  <si>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</si>
  <si>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</si>
  <si>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</si>
  <si>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</si>
  <si>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</si>
  <si>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</si>
  <si>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</si>
  <si>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</si>
  <si>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</si>
  <si>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</si>
  <si>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</si>
  <si>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</si>
  <si>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</si>
  <si>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</si>
  <si>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</si>
  <si>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</si>
  <si>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</si>
  <si>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</si>
  <si>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</si>
  <si>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</si>
  <si>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</si>
  <si>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</si>
  <si>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</si>
  <si>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</si>
  <si>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</si>
  <si>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</si>
  <si>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</si>
  <si>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</si>
  <si>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</si>
  <si>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</si>
  <si>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</si>
  <si>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</si>
  <si>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</si>
  <si>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</si>
  <si>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</si>
  <si>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</si>
  <si>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</si>
  <si>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</si>
  <si>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</si>
  <si>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</si>
  <si>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</si>
  <si>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</si>
  <si>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</si>
  <si>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</si>
  <si>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</si>
  <si>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</si>
  <si>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</si>
  <si>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</si>
  <si>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</si>
  <si>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</si>
  <si>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</si>
  <si>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</si>
  <si>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</si>
  <si>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</si>
  <si>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</si>
  <si>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</si>
  <si>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</si>
  <si>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</si>
  <si>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</si>
  <si>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</si>
  <si>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</si>
  <si>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</si>
  <si>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</si>
  <si>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</si>
  <si>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</si>
  <si>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</si>
  <si>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</si>
  <si>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</si>
  <si>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</si>
  <si>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</si>
  <si>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</si>
  <si>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</si>
  <si>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</si>
  <si>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</si>
  <si>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</si>
  <si>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</si>
  <si>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</si>
  <si>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</si>
  <si>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</si>
  <si>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</si>
  <si>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</si>
  <si>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</si>
  <si>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</si>
  <si>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</si>
  <si>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</si>
  <si>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</si>
  <si>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</si>
  <si>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</si>
  <si>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</si>
  <si>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</si>
  <si>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</si>
  <si>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</si>
  <si>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</si>
  <si>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</si>
  <si>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</si>
  <si>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</si>
  <si>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</si>
  <si>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</si>
  <si>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</si>
  <si>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</si>
  <si>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</si>
  <si>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</si>
  <si>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</si>
  <si>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</si>
  <si>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</si>
  <si>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Korea R</t>
  </si>
  <si>
    <t>Malaysia</t>
  </si>
  <si>
    <t xml:space="preserve">COMPARISON OF TOTAL EXPORTS OF NTIS  COMMODITIES </t>
  </si>
  <si>
    <t>Quantity Kg</t>
  </si>
  <si>
    <t>Natural Honey</t>
  </si>
  <si>
    <t>-</t>
  </si>
  <si>
    <t>Woolen Products</t>
  </si>
  <si>
    <t>Countries</t>
  </si>
  <si>
    <t>Silver</t>
  </si>
  <si>
    <t>Saudi Arabia</t>
  </si>
  <si>
    <t>S.N.</t>
  </si>
  <si>
    <t>( First Six Months Provisional)</t>
  </si>
  <si>
    <t>F.Y. 2013/14 (2070/71) Shrawan-Poush</t>
  </si>
  <si>
    <t>F.Y. 2014/15 (2071/72) Shrawan-Poush</t>
  </si>
  <si>
    <t>F.Y. 2015/16 (2072/73) Shrawan-Poush</t>
  </si>
  <si>
    <t>Percentage Change in First Six Months of F.Y. 2014/15 compared to same period of the previous year</t>
  </si>
  <si>
    <t>Percentage Change in First Six Months of F.Y. 2015/16 compared to same period of the previous year</t>
  </si>
  <si>
    <t>Shrawan -Poush</t>
  </si>
  <si>
    <t>IN THE FIRST SIX MONTHS OF THE F.Y. 2014/15 AND 2015/16</t>
  </si>
  <si>
    <t>IN THE  FIRST SIX MONTHS OF THE F.Y. 2014/15 AND 2015/16</t>
  </si>
  <si>
    <t>Shrawan- Poush</t>
  </si>
  <si>
    <t>Shrawan - Poush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</si>
</sst>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0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9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43" fontId="2" fillId="0" borderId="12" xfId="42" applyNumberFormat="1" applyFont="1" applyBorder="1" applyAlignment="1">
      <alignment horizontal="right" vertical="center"/>
    </xf>
    <xf numFmtId="164" fontId="8" fillId="0" borderId="12" xfId="42" applyNumberFormat="1" applyFont="1" applyBorder="1" applyAlignment="1">
      <alignment vertical="top"/>
    </xf>
    <xf numFmtId="43" fontId="2" fillId="0" borderId="12" xfId="42" applyFont="1" applyBorder="1" applyAlignment="1">
      <alignment vertical="top"/>
    </xf>
    <xf numFmtId="43" fontId="2" fillId="0" borderId="10" xfId="42" applyNumberFormat="1" applyFont="1" applyBorder="1" applyAlignment="1">
      <alignment horizontal="right" vertical="center"/>
    </xf>
    <xf numFmtId="43" fontId="2" fillId="0" borderId="14" xfId="42" applyFont="1" applyBorder="1" applyAlignment="1">
      <alignment vertical="top"/>
    </xf>
    <xf numFmtId="164" fontId="9" fillId="0" borderId="22" xfId="42" applyNumberFormat="1" applyFont="1" applyBorder="1" applyAlignment="1">
      <alignment horizontal="right" vertical="center"/>
    </xf>
    <xf numFmtId="43" fontId="7" fillId="0" borderId="22" xfId="42" applyFont="1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7" fillId="0" borderId="13" xfId="0" applyNumberFormat="1" applyFont="1" applyBorder="1" applyAlignment="1">
      <alignment vertical="top"/>
    </xf>
    <xf numFmtId="165" fontId="4" fillId="0" borderId="13" xfId="42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6" fillId="0" borderId="23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167" fontId="4" fillId="0" borderId="13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7" fillId="0" borderId="0" xfId="42" applyNumberFormat="1" applyFont="1" applyBorder="1" applyAlignment="1">
      <alignment vertical="top"/>
    </xf>
    <xf numFmtId="165" fontId="7" fillId="0" borderId="0" xfId="42" applyNumberFormat="1" applyFont="1" applyBorder="1" applyAlignment="1">
      <alignment horizontal="right" vertical="center"/>
    </xf>
    <xf numFmtId="165" fontId="7" fillId="0" borderId="13" xfId="42" applyNumberFormat="1" applyFont="1" applyBorder="1" applyAlignment="1">
      <alignment horizontal="right" vertical="center"/>
    </xf>
    <xf numFmtId="165" fontId="7" fillId="0" borderId="12" xfId="42" applyNumberFormat="1" applyFont="1" applyBorder="1" applyAlignment="1">
      <alignment horizontal="right" vertical="center"/>
    </xf>
    <xf numFmtId="165" fontId="7" fillId="0" borderId="14" xfId="42" applyNumberFormat="1" applyFont="1" applyBorder="1" applyAlignment="1">
      <alignment vertical="top"/>
    </xf>
    <xf numFmtId="165" fontId="7" fillId="0" borderId="15" xfId="42" applyNumberFormat="1" applyFont="1" applyBorder="1" applyAlignment="1">
      <alignment vertical="top"/>
    </xf>
    <xf numFmtId="165" fontId="7" fillId="0" borderId="16" xfId="42" applyNumberFormat="1" applyFont="1" applyBorder="1" applyAlignment="1">
      <alignment vertical="top"/>
    </xf>
    <xf numFmtId="167" fontId="4" fillId="0" borderId="15" xfId="42" applyNumberFormat="1" applyFont="1" applyBorder="1" applyAlignment="1">
      <alignment horizontal="right" vertical="top"/>
    </xf>
    <xf numFmtId="0" fontId="6" fillId="0" borderId="2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165" fontId="6" fillId="0" borderId="13" xfId="42" applyNumberFormat="1" applyFont="1" applyBorder="1" applyAlignment="1">
      <alignment horizontal="right" vertical="top"/>
    </xf>
    <xf numFmtId="0" fontId="6" fillId="0" borderId="21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165" fontId="6" fillId="0" borderId="15" xfId="42" applyNumberFormat="1" applyFont="1" applyBorder="1" applyAlignment="1">
      <alignment horizontal="right" vertical="top"/>
    </xf>
    <xf numFmtId="0" fontId="7" fillId="0" borderId="20" xfId="0" applyFont="1" applyBorder="1" applyAlignment="1">
      <alignment vertical="top"/>
    </xf>
    <xf numFmtId="165" fontId="4" fillId="0" borderId="10" xfId="42" applyNumberFormat="1" applyFont="1" applyBorder="1" applyAlignment="1">
      <alignment/>
    </xf>
    <xf numFmtId="0" fontId="7" fillId="0" borderId="22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5" fontId="4" fillId="0" borderId="0" xfId="42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 vertical="top"/>
    </xf>
    <xf numFmtId="43" fontId="2" fillId="0" borderId="0" xfId="42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165" fontId="4" fillId="0" borderId="10" xfId="42" applyNumberFormat="1" applyFont="1" applyBorder="1" applyAlignment="1">
      <alignment horizontal="right" vertical="center"/>
    </xf>
    <xf numFmtId="165" fontId="4" fillId="0" borderId="11" xfId="42" applyNumberFormat="1" applyFont="1" applyBorder="1" applyAlignment="1">
      <alignment horizontal="right" vertical="center"/>
    </xf>
    <xf numFmtId="165" fontId="4" fillId="0" borderId="24" xfId="42" applyNumberFormat="1" applyFont="1" applyBorder="1" applyAlignment="1">
      <alignment horizontal="right" vertical="center"/>
    </xf>
    <xf numFmtId="165" fontId="4" fillId="0" borderId="12" xfId="42" applyNumberFormat="1" applyFont="1" applyBorder="1" applyAlignment="1">
      <alignment horizontal="right" vertical="center"/>
    </xf>
    <xf numFmtId="165" fontId="4" fillId="0" borderId="0" xfId="42" applyNumberFormat="1" applyFont="1" applyBorder="1" applyAlignment="1">
      <alignment horizontal="right" vertical="center"/>
    </xf>
    <xf numFmtId="165" fontId="7" fillId="0" borderId="13" xfId="42" applyNumberFormat="1" applyFont="1" applyBorder="1" applyAlignment="1">
      <alignment horizontal="right"/>
    </xf>
    <xf numFmtId="165" fontId="4" fillId="0" borderId="12" xfId="42" applyNumberFormat="1" applyFont="1" applyFill="1" applyBorder="1" applyAlignment="1" applyProtection="1">
      <alignment/>
      <protection/>
    </xf>
    <xf numFmtId="165" fontId="4" fillId="0" borderId="13" xfId="42" applyNumberFormat="1" applyFont="1" applyFill="1" applyBorder="1" applyAlignment="1" applyProtection="1">
      <alignment/>
      <protection/>
    </xf>
    <xf numFmtId="165" fontId="4" fillId="0" borderId="13" xfId="42" applyNumberFormat="1" applyFont="1" applyBorder="1" applyAlignment="1">
      <alignment horizontal="right"/>
    </xf>
    <xf numFmtId="165" fontId="7" fillId="0" borderId="15" xfId="42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11" fillId="0" borderId="13" xfId="42" applyNumberFormat="1" applyFont="1" applyFill="1" applyBorder="1" applyAlignment="1" applyProtection="1">
      <alignment vertical="top" wrapText="1"/>
      <protection/>
    </xf>
    <xf numFmtId="165" fontId="7" fillId="0" borderId="13" xfId="42" applyNumberFormat="1" applyFont="1" applyBorder="1" applyAlignment="1">
      <alignment/>
    </xf>
    <xf numFmtId="165" fontId="6" fillId="0" borderId="18" xfId="42" applyNumberFormat="1" applyFont="1" applyBorder="1" applyAlignment="1">
      <alignment/>
    </xf>
    <xf numFmtId="0" fontId="4" fillId="0" borderId="13" xfId="0" applyFont="1" applyBorder="1" applyAlignment="1">
      <alignment/>
    </xf>
    <xf numFmtId="2" fontId="6" fillId="0" borderId="10" xfId="0" applyNumberFormat="1" applyFont="1" applyFill="1" applyBorder="1" applyAlignment="1" applyProtection="1">
      <alignment/>
      <protection/>
    </xf>
    <xf numFmtId="2" fontId="6" fillId="0" borderId="2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3" fontId="0" fillId="0" borderId="0" xfId="0" applyNumberFormat="1" applyFill="1" applyBorder="1" applyAlignment="1" applyProtection="1">
      <alignment/>
      <protection/>
    </xf>
    <xf numFmtId="43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horizontal="center" vertical="top"/>
    </xf>
    <xf numFmtId="167" fontId="4" fillId="0" borderId="13" xfId="42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right" vertical="center"/>
    </xf>
    <xf numFmtId="3" fontId="45" fillId="0" borderId="13" xfId="0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>
      <alignment horizontal="right" vertical="center"/>
    </xf>
    <xf numFmtId="166" fontId="4" fillId="0" borderId="13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24" xfId="0" applyNumberFormat="1" applyFont="1" applyBorder="1" applyAlignment="1">
      <alignment horizontal="right" vertical="center"/>
    </xf>
    <xf numFmtId="166" fontId="4" fillId="0" borderId="11" xfId="42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165" fontId="4" fillId="0" borderId="12" xfId="42" applyNumberFormat="1" applyFont="1" applyBorder="1" applyAlignment="1">
      <alignment/>
    </xf>
    <xf numFmtId="165" fontId="2" fillId="0" borderId="17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2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167" fontId="4" fillId="0" borderId="13" xfId="0" applyNumberFormat="1" applyFont="1" applyBorder="1" applyAlignment="1">
      <alignment vertical="center"/>
    </xf>
    <xf numFmtId="4" fontId="4" fillId="0" borderId="15" xfId="42" applyNumberFormat="1" applyFont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4" fontId="2" fillId="0" borderId="15" xfId="0" applyNumberFormat="1" applyFont="1" applyBorder="1" applyAlignment="1">
      <alignment horizontal="right" vertical="center"/>
    </xf>
    <xf numFmtId="167" fontId="2" fillId="0" borderId="18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4" fontId="4" fillId="0" borderId="13" xfId="42" applyNumberFormat="1" applyFont="1" applyBorder="1" applyAlignment="1">
      <alignment/>
    </xf>
    <xf numFmtId="4" fontId="2" fillId="0" borderId="18" xfId="0" applyNumberFormat="1" applyFont="1" applyBorder="1" applyAlignment="1">
      <alignment horizontal="right" vertical="center"/>
    </xf>
    <xf numFmtId="167" fontId="4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39.140625" style="23" bestFit="1" customWidth="1"/>
    <col min="2" max="2" width="14.00390625" style="23" bestFit="1" customWidth="1"/>
    <col min="3" max="3" width="15.421875" style="23" bestFit="1" customWidth="1"/>
    <col min="4" max="4" width="12.00390625" style="23" bestFit="1" customWidth="1"/>
    <col min="5" max="5" width="13.421875" style="23" bestFit="1" customWidth="1"/>
    <col min="6" max="6" width="8.57421875" style="23" customWidth="1"/>
    <col min="7" max="7" width="12.8515625" style="23" customWidth="1"/>
    <col min="8" max="8" width="9.140625" style="23" customWidth="1"/>
    <col min="9" max="9" width="10.00390625" style="23" customWidth="1"/>
    <col min="10" max="10" width="11.28125" style="23" customWidth="1"/>
    <col min="11" max="16384" width="9.140625" style="23" customWidth="1"/>
  </cols>
  <sheetData>
    <row r="1" spans="1:7" ht="18.75">
      <c r="A1" s="198" t="s">
        <v>47</v>
      </c>
      <c r="B1" s="198"/>
      <c r="C1" s="198"/>
      <c r="D1" s="198"/>
      <c r="E1" s="198"/>
      <c r="F1" s="198"/>
      <c r="G1" s="198"/>
    </row>
    <row r="2" spans="1:7" ht="15.75">
      <c r="A2" s="199" t="s">
        <v>122</v>
      </c>
      <c r="B2" s="199"/>
      <c r="C2" s="199"/>
      <c r="D2" s="199"/>
      <c r="E2" s="199"/>
      <c r="F2" s="199"/>
      <c r="G2" s="199"/>
    </row>
    <row r="3" spans="1:7" ht="15.75">
      <c r="A3" s="24"/>
      <c r="B3" s="24"/>
      <c r="C3" s="25"/>
      <c r="D3" s="24"/>
      <c r="E3" s="24"/>
      <c r="F3" s="26" t="s">
        <v>48</v>
      </c>
      <c r="G3" s="24"/>
    </row>
    <row r="4" spans="1:7" ht="15.75">
      <c r="A4" s="24"/>
      <c r="B4" s="24"/>
      <c r="C4" s="24"/>
      <c r="D4" s="24"/>
      <c r="E4" s="24"/>
      <c r="F4" s="24"/>
      <c r="G4" s="24"/>
    </row>
    <row r="5" spans="1:7" ht="15.75">
      <c r="A5" s="27"/>
      <c r="B5" s="62" t="s">
        <v>49</v>
      </c>
      <c r="C5" s="63" t="s">
        <v>50</v>
      </c>
      <c r="D5" s="64" t="s">
        <v>51</v>
      </c>
      <c r="E5" s="64" t="s">
        <v>52</v>
      </c>
      <c r="F5" s="200" t="s">
        <v>53</v>
      </c>
      <c r="G5" s="201"/>
    </row>
    <row r="6" spans="1:11" ht="15.75">
      <c r="A6" s="29"/>
      <c r="B6" s="30"/>
      <c r="C6" s="30"/>
      <c r="D6" s="30"/>
      <c r="E6" s="30"/>
      <c r="F6" s="31"/>
      <c r="G6" s="30"/>
      <c r="J6" s="32"/>
      <c r="K6" s="32"/>
    </row>
    <row r="7" spans="1:12" ht="15.75">
      <c r="A7" s="47" t="s">
        <v>123</v>
      </c>
      <c r="B7" s="139">
        <v>45.9</v>
      </c>
      <c r="C7" s="140">
        <v>339.43</v>
      </c>
      <c r="D7" s="33">
        <f>B7+C7</f>
        <v>385.33</v>
      </c>
      <c r="E7" s="33">
        <f>C7-B7</f>
        <v>293.53000000000003</v>
      </c>
      <c r="F7" s="34" t="s">
        <v>54</v>
      </c>
      <c r="G7" s="35">
        <f>C7/B7</f>
        <v>7.394989106753813</v>
      </c>
      <c r="I7" s="143"/>
      <c r="J7" s="143"/>
      <c r="K7" s="32"/>
      <c r="L7" s="32"/>
    </row>
    <row r="8" spans="1:12" ht="15.75">
      <c r="A8" s="50" t="s">
        <v>55</v>
      </c>
      <c r="B8" s="53">
        <f>B7*100/D7</f>
        <v>11.911867749721019</v>
      </c>
      <c r="C8" s="57">
        <f>C7*100/D7</f>
        <v>88.08813225027899</v>
      </c>
      <c r="D8" s="36"/>
      <c r="E8" s="36"/>
      <c r="F8" s="37"/>
      <c r="G8" s="35"/>
      <c r="K8" s="32"/>
      <c r="L8" s="32"/>
    </row>
    <row r="9" spans="1:12" ht="15.75">
      <c r="A9" s="49"/>
      <c r="B9" s="54"/>
      <c r="C9" s="58"/>
      <c r="D9" s="38"/>
      <c r="E9" s="38"/>
      <c r="F9" s="39"/>
      <c r="G9" s="40"/>
      <c r="I9" s="117"/>
      <c r="J9" s="117"/>
      <c r="K9" s="32"/>
      <c r="L9" s="32"/>
    </row>
    <row r="10" spans="1:12" ht="15.75">
      <c r="A10" s="47" t="s">
        <v>124</v>
      </c>
      <c r="B10" s="55">
        <v>44.04</v>
      </c>
      <c r="C10" s="59">
        <v>383.14</v>
      </c>
      <c r="D10" s="33">
        <f>B10+C10</f>
        <v>427.18</v>
      </c>
      <c r="E10" s="33">
        <f>C10-B10</f>
        <v>339.09999999999997</v>
      </c>
      <c r="F10" s="34" t="s">
        <v>54</v>
      </c>
      <c r="G10" s="35">
        <f>C10/B10</f>
        <v>8.699818346957311</v>
      </c>
      <c r="H10" s="141"/>
      <c r="I10" s="146"/>
      <c r="J10" s="146"/>
      <c r="K10" s="32"/>
      <c r="L10" s="32"/>
    </row>
    <row r="11" spans="1:12" ht="15.75">
      <c r="A11" s="48" t="s">
        <v>55</v>
      </c>
      <c r="B11" s="53">
        <f>B10*100/D10</f>
        <v>10.30947141720118</v>
      </c>
      <c r="C11" s="57">
        <f>C10*100/D10</f>
        <v>89.69052858279882</v>
      </c>
      <c r="D11" s="36"/>
      <c r="E11" s="36"/>
      <c r="F11" s="41"/>
      <c r="G11" s="35"/>
      <c r="H11" s="141"/>
      <c r="I11" s="141"/>
      <c r="K11" s="32"/>
      <c r="L11" s="32"/>
    </row>
    <row r="12" spans="1:12" ht="15.75">
      <c r="A12" s="49"/>
      <c r="B12" s="56"/>
      <c r="C12" s="60"/>
      <c r="D12" s="38"/>
      <c r="E12" s="38"/>
      <c r="F12" s="31"/>
      <c r="G12" s="40"/>
      <c r="H12" s="141"/>
      <c r="I12" s="141"/>
      <c r="J12" s="22"/>
      <c r="K12" s="32"/>
      <c r="L12" s="32"/>
    </row>
    <row r="13" spans="1:12" ht="15.75">
      <c r="A13" s="47" t="s">
        <v>125</v>
      </c>
      <c r="B13" s="52">
        <v>31.44</v>
      </c>
      <c r="C13" s="61">
        <v>272.39</v>
      </c>
      <c r="D13" s="33">
        <f>B13+C13</f>
        <v>303.83</v>
      </c>
      <c r="E13" s="33">
        <f>C13-B13</f>
        <v>240.95</v>
      </c>
      <c r="F13" s="34" t="s">
        <v>54</v>
      </c>
      <c r="G13" s="35">
        <f>C13/B13</f>
        <v>8.663804071246819</v>
      </c>
      <c r="H13" s="141"/>
      <c r="I13" s="146"/>
      <c r="J13" s="146"/>
      <c r="K13" s="32"/>
      <c r="L13" s="32"/>
    </row>
    <row r="14" spans="1:11" ht="15.75">
      <c r="A14" s="48" t="s">
        <v>55</v>
      </c>
      <c r="B14" s="53">
        <f>B13*100/D13</f>
        <v>10.347891913240957</v>
      </c>
      <c r="C14" s="57">
        <f>C13*100/D13</f>
        <v>89.65210808675904</v>
      </c>
      <c r="D14" s="42"/>
      <c r="E14" s="42"/>
      <c r="F14" s="41"/>
      <c r="G14" s="42"/>
      <c r="K14" s="145"/>
    </row>
    <row r="15" spans="1:11" ht="15.75">
      <c r="A15" s="51"/>
      <c r="B15" s="51"/>
      <c r="C15" s="29"/>
      <c r="D15" s="30"/>
      <c r="E15" s="30"/>
      <c r="F15" s="31"/>
      <c r="G15" s="30"/>
      <c r="I15" s="118"/>
      <c r="J15" s="118"/>
      <c r="K15" s="141"/>
    </row>
    <row r="16" spans="1:7" ht="47.25">
      <c r="A16" s="43" t="s">
        <v>126</v>
      </c>
      <c r="B16" s="44">
        <f>B10/B7*100-100</f>
        <v>-4.052287581699346</v>
      </c>
      <c r="C16" s="44">
        <f>C10/C7*100-100</f>
        <v>12.877471054414741</v>
      </c>
      <c r="D16" s="44">
        <f>D10/D7*100-100</f>
        <v>10.860820595333891</v>
      </c>
      <c r="E16" s="44">
        <f>E10/E7*100-100</f>
        <v>15.524818587537865</v>
      </c>
      <c r="F16" s="41"/>
      <c r="G16" s="42"/>
    </row>
    <row r="17" spans="1:7" ht="15.75">
      <c r="A17" s="45"/>
      <c r="B17" s="46"/>
      <c r="C17" s="46"/>
      <c r="D17" s="46"/>
      <c r="E17" s="46"/>
      <c r="F17" s="31"/>
      <c r="G17" s="30"/>
    </row>
    <row r="18" spans="1:7" ht="47.25">
      <c r="A18" s="43" t="s">
        <v>127</v>
      </c>
      <c r="B18" s="44">
        <f>B13/B10*100-100</f>
        <v>-28.610354223433248</v>
      </c>
      <c r="C18" s="44">
        <f>C13/C10*100-100</f>
        <v>-28.905882967061643</v>
      </c>
      <c r="D18" s="44">
        <f>D13/D10*100-100</f>
        <v>-28.875415515707672</v>
      </c>
      <c r="E18" s="44">
        <f>E13/E10*100-100</f>
        <v>-28.94426422884105</v>
      </c>
      <c r="F18" s="41"/>
      <c r="G18" s="42"/>
    </row>
    <row r="19" spans="1:7" ht="15.75">
      <c r="A19" s="29"/>
      <c r="B19" s="30"/>
      <c r="C19" s="30"/>
      <c r="D19" s="30"/>
      <c r="E19" s="30"/>
      <c r="F19" s="31"/>
      <c r="G19" s="30"/>
    </row>
    <row r="22" spans="2:3" ht="15.75">
      <c r="B22" s="32"/>
      <c r="C22" s="32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00390625" style="1" bestFit="1" customWidth="1"/>
    <col min="2" max="2" width="33.8515625" style="1" customWidth="1"/>
    <col min="3" max="3" width="7.57421875" style="1" bestFit="1" customWidth="1"/>
    <col min="4" max="6" width="12.7109375" style="1" bestFit="1" customWidth="1"/>
    <col min="7" max="7" width="16.140625" style="1" customWidth="1"/>
    <col min="8" max="8" width="12.7109375" style="1" bestFit="1" customWidth="1"/>
    <col min="9" max="9" width="15.7109375" style="1" bestFit="1" customWidth="1"/>
    <col min="10" max="10" width="10.421875" style="1" bestFit="1" customWidth="1"/>
    <col min="11" max="11" width="13.00390625" style="1" customWidth="1"/>
    <col min="12" max="16384" width="9.140625" style="1" customWidth="1"/>
  </cols>
  <sheetData>
    <row r="1" spans="1:10" ht="18.7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.75">
      <c r="A2" s="204" t="s">
        <v>129</v>
      </c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5.75">
      <c r="A3" s="2"/>
      <c r="B3" s="2"/>
      <c r="C3" s="2"/>
      <c r="D3" s="2"/>
      <c r="E3" s="3" t="s">
        <v>1</v>
      </c>
      <c r="F3" s="2"/>
      <c r="G3" s="2"/>
      <c r="H3" s="2"/>
      <c r="I3" s="2" t="s">
        <v>2</v>
      </c>
      <c r="J3" s="2"/>
    </row>
    <row r="4" spans="1:10" ht="15.75">
      <c r="A4" s="4"/>
      <c r="B4" s="13"/>
      <c r="C4" s="13"/>
      <c r="D4" s="205" t="s">
        <v>3</v>
      </c>
      <c r="E4" s="206"/>
      <c r="F4" s="205" t="s">
        <v>3</v>
      </c>
      <c r="G4" s="206"/>
      <c r="H4" s="205" t="s">
        <v>4</v>
      </c>
      <c r="I4" s="206"/>
      <c r="J4" s="5" t="s">
        <v>5</v>
      </c>
    </row>
    <row r="5" spans="1:10" ht="15.75">
      <c r="A5" s="6" t="s">
        <v>6</v>
      </c>
      <c r="B5" s="8" t="s">
        <v>7</v>
      </c>
      <c r="C5" s="8" t="s">
        <v>8</v>
      </c>
      <c r="D5" s="202" t="s">
        <v>9</v>
      </c>
      <c r="E5" s="203"/>
      <c r="F5" s="202" t="s">
        <v>128</v>
      </c>
      <c r="G5" s="203"/>
      <c r="H5" s="202" t="s">
        <v>128</v>
      </c>
      <c r="I5" s="203"/>
      <c r="J5" s="7" t="s">
        <v>10</v>
      </c>
    </row>
    <row r="6" spans="1:10" ht="15.75">
      <c r="A6" s="15"/>
      <c r="B6" s="16"/>
      <c r="C6" s="16"/>
      <c r="D6" s="17" t="s">
        <v>11</v>
      </c>
      <c r="E6" s="16" t="s">
        <v>12</v>
      </c>
      <c r="F6" s="17" t="s">
        <v>11</v>
      </c>
      <c r="G6" s="16" t="s">
        <v>12</v>
      </c>
      <c r="H6" s="17" t="s">
        <v>11</v>
      </c>
      <c r="I6" s="16" t="s">
        <v>12</v>
      </c>
      <c r="J6" s="16"/>
    </row>
    <row r="7" spans="1:11" ht="15.75">
      <c r="A7" s="9">
        <v>1</v>
      </c>
      <c r="B7" s="14" t="s">
        <v>13</v>
      </c>
      <c r="C7" s="14" t="s">
        <v>14</v>
      </c>
      <c r="D7" s="10">
        <v>625436.94</v>
      </c>
      <c r="E7" s="10">
        <v>6943061.370015</v>
      </c>
      <c r="F7" s="161">
        <v>328805.85</v>
      </c>
      <c r="G7" s="162">
        <v>3539992.653015</v>
      </c>
      <c r="H7" s="163">
        <v>314090.270024929</v>
      </c>
      <c r="I7" s="162">
        <v>3957397.484</v>
      </c>
      <c r="J7" s="164">
        <f>I7*100/G7-100</f>
        <v>11.791121392003404</v>
      </c>
      <c r="K7" s="142"/>
    </row>
    <row r="8" spans="1:11" ht="15.75">
      <c r="A8" s="9">
        <v>2</v>
      </c>
      <c r="B8" s="14" t="s">
        <v>15</v>
      </c>
      <c r="C8" s="14" t="s">
        <v>16</v>
      </c>
      <c r="D8" s="10">
        <v>12843728.81</v>
      </c>
      <c r="E8" s="10">
        <v>5287981.939665001</v>
      </c>
      <c r="F8" s="165">
        <v>7060512.2299999995</v>
      </c>
      <c r="G8" s="158">
        <v>2849313.18288</v>
      </c>
      <c r="H8" s="153">
        <v>6645020.58</v>
      </c>
      <c r="I8" s="154">
        <v>2897969.996</v>
      </c>
      <c r="J8" s="152">
        <f aca="true" t="shared" si="0" ref="J8:J36">I8*100/G8-100</f>
        <v>1.707668129019737</v>
      </c>
      <c r="K8" s="142"/>
    </row>
    <row r="9" spans="1:11" ht="15.75">
      <c r="A9" s="9">
        <v>3</v>
      </c>
      <c r="B9" s="14" t="s">
        <v>17</v>
      </c>
      <c r="C9" s="14" t="s">
        <v>18</v>
      </c>
      <c r="D9" s="10">
        <v>15549786.92</v>
      </c>
      <c r="E9" s="10">
        <v>1339604.031</v>
      </c>
      <c r="F9" s="166">
        <v>7797450.95</v>
      </c>
      <c r="G9" s="154">
        <v>715441.703</v>
      </c>
      <c r="H9" s="153">
        <v>3811853.5199999996</v>
      </c>
      <c r="I9" s="154">
        <v>318149.177</v>
      </c>
      <c r="J9" s="152">
        <f t="shared" si="0"/>
        <v>-55.53108301264344</v>
      </c>
      <c r="K9" s="142"/>
    </row>
    <row r="10" spans="1:11" ht="15.75">
      <c r="A10" s="9">
        <v>4</v>
      </c>
      <c r="B10" s="14" t="s">
        <v>19</v>
      </c>
      <c r="C10" s="14" t="s">
        <v>20</v>
      </c>
      <c r="D10" s="10">
        <v>9881287.5</v>
      </c>
      <c r="E10" s="10">
        <v>1257961.793</v>
      </c>
      <c r="F10" s="165">
        <v>6699775</v>
      </c>
      <c r="G10" s="158">
        <v>825646.52</v>
      </c>
      <c r="H10" s="157">
        <v>2478550</v>
      </c>
      <c r="I10" s="158">
        <v>399907.611</v>
      </c>
      <c r="J10" s="152">
        <f t="shared" si="0"/>
        <v>-51.56430732609399</v>
      </c>
      <c r="K10" s="142"/>
    </row>
    <row r="11" spans="1:11" ht="15.75">
      <c r="A11" s="9">
        <v>5</v>
      </c>
      <c r="B11" s="14" t="s">
        <v>21</v>
      </c>
      <c r="C11" s="14" t="s">
        <v>20</v>
      </c>
      <c r="D11" s="10">
        <v>2930339</v>
      </c>
      <c r="E11" s="10">
        <v>3839810.569</v>
      </c>
      <c r="F11" s="165">
        <v>1425159</v>
      </c>
      <c r="G11" s="158">
        <v>1480526.657</v>
      </c>
      <c r="H11" s="153">
        <v>1716653</v>
      </c>
      <c r="I11" s="154">
        <v>2386128.24</v>
      </c>
      <c r="J11" s="152">
        <f t="shared" si="0"/>
        <v>61.16752972452562</v>
      </c>
      <c r="K11" s="142"/>
    </row>
    <row r="12" spans="1:11" ht="15.75">
      <c r="A12" s="9">
        <v>6</v>
      </c>
      <c r="B12" s="14" t="s">
        <v>22</v>
      </c>
      <c r="C12" s="14" t="s">
        <v>20</v>
      </c>
      <c r="D12" s="10">
        <v>11142479.700000001</v>
      </c>
      <c r="E12" s="10">
        <v>2006877.10102</v>
      </c>
      <c r="F12" s="166">
        <v>6765969.33</v>
      </c>
      <c r="G12" s="154">
        <v>1182353.60602</v>
      </c>
      <c r="H12" s="153">
        <v>8294987.469973144</v>
      </c>
      <c r="I12" s="154">
        <v>1286046.76</v>
      </c>
      <c r="J12" s="152">
        <f t="shared" si="0"/>
        <v>8.770062818097912</v>
      </c>
      <c r="K12" s="142"/>
    </row>
    <row r="13" spans="1:11" ht="15.75">
      <c r="A13" s="9">
        <v>7</v>
      </c>
      <c r="B13" s="14" t="s">
        <v>23</v>
      </c>
      <c r="C13" s="14" t="s">
        <v>20</v>
      </c>
      <c r="D13" s="10">
        <v>24548657</v>
      </c>
      <c r="E13" s="10">
        <v>464921.376</v>
      </c>
      <c r="F13" s="166">
        <v>14128362</v>
      </c>
      <c r="G13" s="154">
        <v>201187.024</v>
      </c>
      <c r="H13" s="153">
        <v>15260316</v>
      </c>
      <c r="I13" s="154">
        <v>239058.362</v>
      </c>
      <c r="J13" s="152">
        <f t="shared" si="0"/>
        <v>18.823946617948877</v>
      </c>
      <c r="K13" s="142"/>
    </row>
    <row r="14" spans="1:11" ht="15.75">
      <c r="A14" s="9">
        <v>8</v>
      </c>
      <c r="B14" s="14" t="s">
        <v>24</v>
      </c>
      <c r="C14" s="14" t="s">
        <v>20</v>
      </c>
      <c r="D14" s="10">
        <v>1055780</v>
      </c>
      <c r="E14" s="10">
        <v>74655.82</v>
      </c>
      <c r="F14" s="165">
        <v>304100</v>
      </c>
      <c r="G14" s="158">
        <v>21623.691</v>
      </c>
      <c r="H14" s="157">
        <v>113540</v>
      </c>
      <c r="I14" s="158">
        <v>8240.147</v>
      </c>
      <c r="J14" s="152">
        <f t="shared" si="0"/>
        <v>-61.89296730146578</v>
      </c>
      <c r="K14" s="142"/>
    </row>
    <row r="15" spans="1:11" ht="15.75">
      <c r="A15" s="9">
        <v>9</v>
      </c>
      <c r="B15" s="14" t="s">
        <v>25</v>
      </c>
      <c r="C15" s="14"/>
      <c r="D15" s="10"/>
      <c r="E15" s="10">
        <v>917401.684</v>
      </c>
      <c r="F15" s="166">
        <v>3419439.7800000003</v>
      </c>
      <c r="G15" s="154">
        <v>450133.219</v>
      </c>
      <c r="H15" s="153">
        <v>1418647.6798339845</v>
      </c>
      <c r="I15" s="154">
        <v>202768.914</v>
      </c>
      <c r="J15" s="152">
        <f t="shared" si="0"/>
        <v>-54.95357697650837</v>
      </c>
      <c r="K15" s="142"/>
    </row>
    <row r="16" spans="1:11" ht="15.75">
      <c r="A16" s="9">
        <v>10</v>
      </c>
      <c r="B16" s="14" t="s">
        <v>26</v>
      </c>
      <c r="C16" s="14" t="s">
        <v>20</v>
      </c>
      <c r="D16" s="10">
        <v>4294064.512</v>
      </c>
      <c r="E16" s="10">
        <v>1626121.4075</v>
      </c>
      <c r="F16" s="166">
        <v>2219100.722</v>
      </c>
      <c r="G16" s="154">
        <v>1162971.8035</v>
      </c>
      <c r="H16" s="153">
        <v>1477178.62</v>
      </c>
      <c r="I16" s="154">
        <v>244837.667</v>
      </c>
      <c r="J16" s="152">
        <f t="shared" si="0"/>
        <v>-78.94723962669143</v>
      </c>
      <c r="K16" s="142"/>
    </row>
    <row r="17" spans="1:11" ht="15.75">
      <c r="A17" s="9">
        <v>11</v>
      </c>
      <c r="B17" s="14" t="s">
        <v>27</v>
      </c>
      <c r="C17" s="14" t="s">
        <v>20</v>
      </c>
      <c r="D17" s="10">
        <v>29281.27</v>
      </c>
      <c r="E17" s="10">
        <v>172010.133</v>
      </c>
      <c r="F17" s="166">
        <v>13990.5</v>
      </c>
      <c r="G17" s="154">
        <v>93917.543</v>
      </c>
      <c r="H17" s="153">
        <v>11461.8</v>
      </c>
      <c r="I17" s="154">
        <v>98365.438</v>
      </c>
      <c r="J17" s="152">
        <f t="shared" si="0"/>
        <v>4.735957583558147</v>
      </c>
      <c r="K17" s="142"/>
    </row>
    <row r="18" spans="1:11" ht="15.75">
      <c r="A18" s="9">
        <v>12</v>
      </c>
      <c r="B18" s="14" t="s">
        <v>28</v>
      </c>
      <c r="C18" s="14"/>
      <c r="D18" s="10"/>
      <c r="E18" s="10">
        <v>4789266.313</v>
      </c>
      <c r="F18" s="166">
        <v>24205618.82</v>
      </c>
      <c r="G18" s="154">
        <v>1711892.783</v>
      </c>
      <c r="H18" s="153"/>
      <c r="I18" s="154">
        <v>834826.249</v>
      </c>
      <c r="J18" s="152">
        <f t="shared" si="0"/>
        <v>-51.233730447942435</v>
      </c>
      <c r="K18" s="142"/>
    </row>
    <row r="19" spans="1:11" ht="15.75">
      <c r="A19" s="9">
        <v>13</v>
      </c>
      <c r="B19" s="14" t="s">
        <v>29</v>
      </c>
      <c r="C19" s="14" t="s">
        <v>20</v>
      </c>
      <c r="D19" s="10">
        <v>13983516</v>
      </c>
      <c r="E19" s="10">
        <v>1777686.781</v>
      </c>
      <c r="F19" s="165">
        <v>6087447</v>
      </c>
      <c r="G19" s="158">
        <v>752641.082</v>
      </c>
      <c r="H19" s="157">
        <v>3683012</v>
      </c>
      <c r="I19" s="158">
        <v>493156.35</v>
      </c>
      <c r="J19" s="152">
        <f t="shared" si="0"/>
        <v>-34.47655704767921</v>
      </c>
      <c r="K19" s="142"/>
    </row>
    <row r="20" spans="1:11" ht="15.75">
      <c r="A20" s="9">
        <v>14</v>
      </c>
      <c r="B20" s="14" t="s">
        <v>30</v>
      </c>
      <c r="C20" s="14"/>
      <c r="D20" s="10"/>
      <c r="E20" s="10">
        <v>985586.945</v>
      </c>
      <c r="F20" s="166"/>
      <c r="G20" s="158">
        <v>471930.539</v>
      </c>
      <c r="H20" s="153"/>
      <c r="I20" s="158">
        <v>237449.419</v>
      </c>
      <c r="J20" s="152">
        <f t="shared" si="0"/>
        <v>-49.68551526605063</v>
      </c>
      <c r="K20" s="142"/>
    </row>
    <row r="21" spans="1:11" ht="15.75">
      <c r="A21" s="9">
        <v>15</v>
      </c>
      <c r="B21" s="14" t="s">
        <v>31</v>
      </c>
      <c r="C21" s="14"/>
      <c r="D21" s="10"/>
      <c r="E21" s="10">
        <v>6646221.612</v>
      </c>
      <c r="F21" s="166"/>
      <c r="G21" s="154">
        <v>3185637.732</v>
      </c>
      <c r="H21" s="153"/>
      <c r="I21" s="159">
        <v>2249259.352</v>
      </c>
      <c r="J21" s="152">
        <f t="shared" si="0"/>
        <v>-29.3937496594167</v>
      </c>
      <c r="K21" s="142"/>
    </row>
    <row r="22" spans="1:11" ht="15.75">
      <c r="A22" s="9">
        <v>16</v>
      </c>
      <c r="B22" s="14" t="s">
        <v>32</v>
      </c>
      <c r="C22" s="14"/>
      <c r="D22" s="10"/>
      <c r="E22" s="10">
        <v>5141494.037</v>
      </c>
      <c r="F22" s="166"/>
      <c r="G22" s="154">
        <v>2734218.099</v>
      </c>
      <c r="H22" s="153"/>
      <c r="I22" s="154">
        <v>1464721.565</v>
      </c>
      <c r="J22" s="152">
        <f t="shared" si="0"/>
        <v>-46.429966009818294</v>
      </c>
      <c r="K22" s="142"/>
    </row>
    <row r="23" spans="1:11" ht="15.75">
      <c r="A23" s="9">
        <v>17</v>
      </c>
      <c r="B23" s="14" t="s">
        <v>33</v>
      </c>
      <c r="C23" s="14"/>
      <c r="D23" s="10"/>
      <c r="E23" s="10">
        <v>2645919.05525</v>
      </c>
      <c r="F23" s="165"/>
      <c r="G23" s="158">
        <v>1568306.534235</v>
      </c>
      <c r="H23" s="157"/>
      <c r="I23" s="158">
        <v>1541140.419</v>
      </c>
      <c r="J23" s="152">
        <f t="shared" si="0"/>
        <v>-1.732194226191325</v>
      </c>
      <c r="K23" s="142"/>
    </row>
    <row r="24" spans="1:11" ht="15.75">
      <c r="A24" s="9">
        <v>18</v>
      </c>
      <c r="B24" s="14" t="s">
        <v>34</v>
      </c>
      <c r="C24" s="14"/>
      <c r="D24" s="10"/>
      <c r="E24" s="10">
        <v>2302660.458</v>
      </c>
      <c r="F24" s="166"/>
      <c r="G24" s="158">
        <v>1116450.157</v>
      </c>
      <c r="H24" s="153"/>
      <c r="I24" s="158">
        <v>833446.869</v>
      </c>
      <c r="J24" s="152">
        <f t="shared" si="0"/>
        <v>-25.348492830208812</v>
      </c>
      <c r="K24" s="142"/>
    </row>
    <row r="25" spans="1:11" ht="15.75">
      <c r="A25" s="9">
        <v>19</v>
      </c>
      <c r="B25" s="14" t="s">
        <v>35</v>
      </c>
      <c r="C25" s="14"/>
      <c r="D25" s="10"/>
      <c r="E25" s="10">
        <v>507606.621</v>
      </c>
      <c r="F25" s="166"/>
      <c r="G25" s="158">
        <v>248704.308</v>
      </c>
      <c r="H25" s="153"/>
      <c r="I25" s="158">
        <v>209723.481</v>
      </c>
      <c r="J25" s="152">
        <f t="shared" si="0"/>
        <v>-15.673563242016698</v>
      </c>
      <c r="K25" s="142"/>
    </row>
    <row r="26" spans="1:11" ht="15.75">
      <c r="A26" s="9">
        <v>20</v>
      </c>
      <c r="B26" s="14" t="s">
        <v>36</v>
      </c>
      <c r="C26" s="14"/>
      <c r="D26" s="10"/>
      <c r="E26" s="10">
        <v>1150302.013725</v>
      </c>
      <c r="F26" s="166"/>
      <c r="G26" s="154">
        <v>592792.8510599999</v>
      </c>
      <c r="H26" s="153"/>
      <c r="I26" s="154">
        <v>670760.527</v>
      </c>
      <c r="J26" s="152">
        <f t="shared" si="0"/>
        <v>13.15260057549321</v>
      </c>
      <c r="K26" s="142"/>
    </row>
    <row r="27" spans="1:11" ht="15.75">
      <c r="A27" s="9">
        <v>21</v>
      </c>
      <c r="B27" s="14" t="s">
        <v>37</v>
      </c>
      <c r="C27" s="14"/>
      <c r="D27" s="10"/>
      <c r="E27" s="10">
        <v>693633.748</v>
      </c>
      <c r="F27" s="166"/>
      <c r="G27" s="158">
        <v>481658.304</v>
      </c>
      <c r="H27" s="153"/>
      <c r="I27" s="158">
        <v>511841.7</v>
      </c>
      <c r="J27" s="152">
        <f t="shared" si="0"/>
        <v>6.266557796125937</v>
      </c>
      <c r="K27" s="142"/>
    </row>
    <row r="28" spans="1:11" ht="15.75">
      <c r="A28" s="9">
        <v>22</v>
      </c>
      <c r="B28" s="14" t="s">
        <v>38</v>
      </c>
      <c r="C28" s="14"/>
      <c r="D28" s="10"/>
      <c r="E28" s="10">
        <v>727456.869</v>
      </c>
      <c r="F28" s="166"/>
      <c r="G28" s="158">
        <v>382966.589</v>
      </c>
      <c r="H28" s="153"/>
      <c r="I28" s="158">
        <v>435078.208</v>
      </c>
      <c r="J28" s="152">
        <f t="shared" si="0"/>
        <v>13.607353878068977</v>
      </c>
      <c r="K28" s="142"/>
    </row>
    <row r="29" spans="1:11" ht="15.75">
      <c r="A29" s="9">
        <v>23</v>
      </c>
      <c r="B29" s="14" t="s">
        <v>39</v>
      </c>
      <c r="C29" s="14"/>
      <c r="D29" s="10"/>
      <c r="E29" s="10">
        <v>595091.55978</v>
      </c>
      <c r="F29" s="166"/>
      <c r="G29" s="158">
        <v>319161.22177999996</v>
      </c>
      <c r="H29" s="153"/>
      <c r="I29" s="158">
        <v>341809.832</v>
      </c>
      <c r="J29" s="152">
        <f t="shared" si="0"/>
        <v>7.096291364497887</v>
      </c>
      <c r="K29" s="142"/>
    </row>
    <row r="30" spans="1:11" ht="15.75">
      <c r="A30" s="9">
        <v>24</v>
      </c>
      <c r="B30" s="14" t="s">
        <v>40</v>
      </c>
      <c r="C30" s="14"/>
      <c r="D30" s="10"/>
      <c r="E30" s="10">
        <v>211757.70053</v>
      </c>
      <c r="F30" s="165"/>
      <c r="G30" s="158">
        <v>79752.30073</v>
      </c>
      <c r="H30" s="153"/>
      <c r="I30" s="158">
        <v>42421.893</v>
      </c>
      <c r="J30" s="152">
        <f t="shared" si="0"/>
        <v>-46.80793831438348</v>
      </c>
      <c r="K30" s="142"/>
    </row>
    <row r="31" spans="1:11" ht="15.75">
      <c r="A31" s="9">
        <v>25</v>
      </c>
      <c r="B31" s="14" t="s">
        <v>41</v>
      </c>
      <c r="C31" s="14"/>
      <c r="D31" s="10"/>
      <c r="E31" s="10">
        <v>2363112.476</v>
      </c>
      <c r="F31" s="166"/>
      <c r="G31" s="158">
        <v>1338827.167</v>
      </c>
      <c r="H31" s="153"/>
      <c r="I31" s="158">
        <v>859115.192</v>
      </c>
      <c r="J31" s="152">
        <f t="shared" si="0"/>
        <v>-35.830761940312485</v>
      </c>
      <c r="K31" s="142"/>
    </row>
    <row r="32" spans="1:11" ht="15.75">
      <c r="A32" s="9">
        <v>26</v>
      </c>
      <c r="B32" s="14" t="s">
        <v>42</v>
      </c>
      <c r="C32" s="14"/>
      <c r="D32" s="10"/>
      <c r="E32" s="10">
        <v>10276634.265</v>
      </c>
      <c r="F32" s="166"/>
      <c r="G32" s="154">
        <v>6088218.581</v>
      </c>
      <c r="H32" s="153"/>
      <c r="I32" s="154">
        <v>2521828.071</v>
      </c>
      <c r="J32" s="152">
        <f t="shared" si="0"/>
        <v>-58.57855565714946</v>
      </c>
      <c r="K32" s="142"/>
    </row>
    <row r="33" spans="1:11" ht="15.75">
      <c r="A33" s="9">
        <v>27</v>
      </c>
      <c r="B33" s="14" t="s">
        <v>43</v>
      </c>
      <c r="C33" s="14"/>
      <c r="D33" s="10"/>
      <c r="E33" s="10">
        <v>1662156.908</v>
      </c>
      <c r="F33" s="166"/>
      <c r="G33" s="158">
        <v>806547.863</v>
      </c>
      <c r="H33" s="153"/>
      <c r="I33" s="158">
        <v>476931.711</v>
      </c>
      <c r="J33" s="152">
        <f t="shared" si="0"/>
        <v>-40.86752530395087</v>
      </c>
      <c r="K33" s="142"/>
    </row>
    <row r="34" spans="1:11" ht="15.75">
      <c r="A34" s="9">
        <v>28</v>
      </c>
      <c r="B34" s="14" t="s">
        <v>44</v>
      </c>
      <c r="C34" s="14"/>
      <c r="D34" s="10"/>
      <c r="E34" s="10">
        <v>790026.071</v>
      </c>
      <c r="F34" s="166"/>
      <c r="G34" s="158">
        <v>524525.57</v>
      </c>
      <c r="H34" s="153"/>
      <c r="I34" s="158">
        <v>139466.382</v>
      </c>
      <c r="J34" s="152">
        <f t="shared" si="0"/>
        <v>-73.410946962986</v>
      </c>
      <c r="K34" s="142"/>
    </row>
    <row r="35" spans="1:11" ht="15.75">
      <c r="A35" s="9">
        <v>29</v>
      </c>
      <c r="B35" s="14" t="s">
        <v>45</v>
      </c>
      <c r="C35" s="14"/>
      <c r="D35" s="10"/>
      <c r="E35" s="10">
        <f>E36-SUM(E7:E34)</f>
        <v>19443441.249514997</v>
      </c>
      <c r="F35" s="166"/>
      <c r="G35" s="154">
        <v>9114326.18193</v>
      </c>
      <c r="H35" s="153"/>
      <c r="I35" s="154">
        <v>5535414.688</v>
      </c>
      <c r="J35" s="152">
        <f t="shared" si="0"/>
        <v>-39.26687966276131</v>
      </c>
      <c r="K35" s="142"/>
    </row>
    <row r="36" spans="1:11" ht="15.75">
      <c r="A36" s="18"/>
      <c r="B36" s="19" t="s">
        <v>46</v>
      </c>
      <c r="C36" s="19"/>
      <c r="D36" s="20"/>
      <c r="E36" s="20">
        <v>86640461.907</v>
      </c>
      <c r="F36" s="167"/>
      <c r="G36" s="160">
        <v>44041665.46615</v>
      </c>
      <c r="H36" s="155"/>
      <c r="I36" s="160">
        <v>31437261.704</v>
      </c>
      <c r="J36" s="156">
        <f t="shared" si="0"/>
        <v>-28.61927138481542</v>
      </c>
      <c r="K36" s="142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28125" style="65" bestFit="1" customWidth="1"/>
    <col min="2" max="2" width="48.57421875" style="65" bestFit="1" customWidth="1"/>
    <col min="3" max="3" width="15.28125" style="65" bestFit="1" customWidth="1"/>
    <col min="4" max="5" width="18.28125" style="65" bestFit="1" customWidth="1"/>
    <col min="6" max="6" width="10.421875" style="65" bestFit="1" customWidth="1"/>
    <col min="7" max="7" width="15.7109375" style="65" bestFit="1" customWidth="1"/>
    <col min="8" max="8" width="20.8515625" style="65" customWidth="1"/>
    <col min="9" max="16384" width="9.140625" style="65" customWidth="1"/>
  </cols>
  <sheetData>
    <row r="1" spans="1:6" ht="18.75">
      <c r="A1" s="207" t="s">
        <v>56</v>
      </c>
      <c r="B1" s="207"/>
      <c r="C1" s="207"/>
      <c r="D1" s="207"/>
      <c r="E1" s="207"/>
      <c r="F1" s="207"/>
    </row>
    <row r="2" spans="1:6" ht="18.75">
      <c r="A2" s="207" t="s">
        <v>130</v>
      </c>
      <c r="B2" s="207"/>
      <c r="C2" s="207"/>
      <c r="D2" s="207"/>
      <c r="E2" s="207"/>
      <c r="F2" s="207"/>
    </row>
    <row r="3" spans="1:6" ht="15.75">
      <c r="A3" s="24"/>
      <c r="B3" s="66"/>
      <c r="C3" s="66" t="s">
        <v>87</v>
      </c>
      <c r="D3" s="66"/>
      <c r="E3" s="67" t="s">
        <v>2</v>
      </c>
      <c r="F3" s="66"/>
    </row>
    <row r="4" spans="1:6" ht="15.75">
      <c r="A4" s="68" t="s">
        <v>6</v>
      </c>
      <c r="B4" s="69" t="s">
        <v>7</v>
      </c>
      <c r="C4" s="132" t="s">
        <v>57</v>
      </c>
      <c r="D4" s="132" t="s">
        <v>57</v>
      </c>
      <c r="E4" s="132" t="s">
        <v>58</v>
      </c>
      <c r="F4" s="28" t="s">
        <v>5</v>
      </c>
    </row>
    <row r="5" spans="1:6" ht="15.75">
      <c r="A5" s="81"/>
      <c r="B5" s="70"/>
      <c r="C5" s="133" t="s">
        <v>59</v>
      </c>
      <c r="D5" s="133" t="s">
        <v>59</v>
      </c>
      <c r="E5" s="133" t="s">
        <v>60</v>
      </c>
      <c r="F5" s="71" t="s">
        <v>10</v>
      </c>
    </row>
    <row r="6" spans="1:6" ht="15.75">
      <c r="A6" s="82"/>
      <c r="B6" s="46"/>
      <c r="C6" s="134" t="s">
        <v>9</v>
      </c>
      <c r="D6" s="134" t="s">
        <v>128</v>
      </c>
      <c r="E6" s="134" t="s">
        <v>128</v>
      </c>
      <c r="F6" s="131"/>
    </row>
    <row r="7" spans="1:8" ht="15.75">
      <c r="A7" s="81">
        <v>1</v>
      </c>
      <c r="B7" s="72" t="s">
        <v>61</v>
      </c>
      <c r="C7" s="12">
        <v>79769130.437</v>
      </c>
      <c r="D7" s="12">
        <v>40520860.966</v>
      </c>
      <c r="E7" s="12">
        <v>25855216.044</v>
      </c>
      <c r="F7" s="11">
        <f>E7/D7*100-100</f>
        <v>-36.19282654015067</v>
      </c>
      <c r="G7" s="144"/>
      <c r="H7" s="144"/>
    </row>
    <row r="8" spans="1:8" ht="15.75">
      <c r="A8" s="81">
        <v>2</v>
      </c>
      <c r="B8" s="72" t="s">
        <v>62</v>
      </c>
      <c r="C8" s="12">
        <v>112165082.368</v>
      </c>
      <c r="D8" s="12">
        <v>58372961.459</v>
      </c>
      <c r="E8" s="12">
        <v>21013923.677</v>
      </c>
      <c r="F8" s="11">
        <f aca="true" t="shared" si="0" ref="F8:F36">E8/D8*100-100</f>
        <v>-64.00058665558751</v>
      </c>
      <c r="G8" s="144"/>
      <c r="H8" s="144"/>
    </row>
    <row r="9" spans="1:8" ht="15.75">
      <c r="A9" s="81">
        <v>3</v>
      </c>
      <c r="B9" s="72" t="s">
        <v>63</v>
      </c>
      <c r="C9" s="12">
        <v>49386015.023</v>
      </c>
      <c r="D9" s="149">
        <v>24008215.353</v>
      </c>
      <c r="E9" s="149">
        <v>17231205.313</v>
      </c>
      <c r="F9" s="11">
        <f t="shared" si="0"/>
        <v>-28.227879250313208</v>
      </c>
      <c r="G9" s="144"/>
      <c r="H9" s="144"/>
    </row>
    <row r="10" spans="1:8" ht="15.75">
      <c r="A10" s="81">
        <v>4</v>
      </c>
      <c r="B10" s="72" t="s">
        <v>64</v>
      </c>
      <c r="C10" s="12">
        <v>51016530.946</v>
      </c>
      <c r="D10" s="149">
        <v>25288590.921</v>
      </c>
      <c r="E10" s="149">
        <v>16906125.021</v>
      </c>
      <c r="F10" s="11">
        <f t="shared" si="0"/>
        <v>-33.14722408293251</v>
      </c>
      <c r="G10" s="144"/>
      <c r="H10" s="144"/>
    </row>
    <row r="11" spans="1:8" ht="15.75">
      <c r="A11" s="81">
        <v>5</v>
      </c>
      <c r="B11" s="74" t="s">
        <v>66</v>
      </c>
      <c r="C11" s="12">
        <v>35121450.627</v>
      </c>
      <c r="D11" s="149">
        <v>16517892.796</v>
      </c>
      <c r="E11" s="149">
        <v>14273174.211</v>
      </c>
      <c r="F11" s="11">
        <f t="shared" si="0"/>
        <v>-13.589618317074837</v>
      </c>
      <c r="G11" s="144"/>
      <c r="H11" s="144"/>
    </row>
    <row r="12" spans="1:8" ht="15.75">
      <c r="A12" s="81">
        <v>6</v>
      </c>
      <c r="B12" s="72" t="s">
        <v>65</v>
      </c>
      <c r="C12" s="12">
        <v>19316099.444</v>
      </c>
      <c r="D12" s="12">
        <v>10162534.096</v>
      </c>
      <c r="E12" s="12">
        <v>10447608.221</v>
      </c>
      <c r="F12" s="11">
        <f t="shared" si="0"/>
        <v>2.8051480300784988</v>
      </c>
      <c r="G12" s="144"/>
      <c r="H12" s="144"/>
    </row>
    <row r="13" spans="1:8" ht="15.75">
      <c r="A13" s="81">
        <v>7</v>
      </c>
      <c r="B13" s="75" t="s">
        <v>67</v>
      </c>
      <c r="C13" s="12">
        <v>36125841.041999996</v>
      </c>
      <c r="D13" s="12">
        <v>16728923.295</v>
      </c>
      <c r="E13" s="12">
        <v>12431414.227</v>
      </c>
      <c r="F13" s="11">
        <f t="shared" si="0"/>
        <v>-25.68909542005285</v>
      </c>
      <c r="G13" s="144"/>
      <c r="H13" s="144"/>
    </row>
    <row r="14" spans="1:8" ht="15.75">
      <c r="A14" s="81">
        <v>8</v>
      </c>
      <c r="B14" s="75" t="s">
        <v>68</v>
      </c>
      <c r="C14" s="12">
        <v>8494198.55</v>
      </c>
      <c r="D14" s="149">
        <v>1834938.468</v>
      </c>
      <c r="E14" s="12">
        <v>8018270.095</v>
      </c>
      <c r="F14" s="11">
        <f t="shared" si="0"/>
        <v>336.977600875061</v>
      </c>
      <c r="G14" s="144"/>
      <c r="H14" s="144"/>
    </row>
    <row r="15" spans="1:8" ht="15.75">
      <c r="A15" s="81">
        <v>9</v>
      </c>
      <c r="B15" s="72" t="s">
        <v>69</v>
      </c>
      <c r="C15" s="12">
        <v>10293722.301</v>
      </c>
      <c r="D15" s="12">
        <v>6070832.125</v>
      </c>
      <c r="E15" s="12">
        <v>5895014.416</v>
      </c>
      <c r="F15" s="11">
        <f t="shared" si="0"/>
        <v>-2.8961055977149073</v>
      </c>
      <c r="G15" s="144"/>
      <c r="H15" s="144"/>
    </row>
    <row r="16" spans="1:8" ht="15.75">
      <c r="A16" s="81">
        <v>10</v>
      </c>
      <c r="B16" s="72" t="s">
        <v>71</v>
      </c>
      <c r="C16" s="12">
        <v>14307346.926</v>
      </c>
      <c r="D16" s="12">
        <v>7763841.37</v>
      </c>
      <c r="E16" s="12">
        <v>6696895.376</v>
      </c>
      <c r="F16" s="11">
        <f t="shared" si="0"/>
        <v>-13.742501207234227</v>
      </c>
      <c r="G16" s="144"/>
      <c r="H16" s="144"/>
    </row>
    <row r="17" spans="1:8" ht="15.75">
      <c r="A17" s="81">
        <v>11</v>
      </c>
      <c r="B17" s="72" t="s">
        <v>70</v>
      </c>
      <c r="C17" s="12">
        <v>21588562.52761</v>
      </c>
      <c r="D17" s="149">
        <v>9580341.13214</v>
      </c>
      <c r="E17" s="149">
        <v>13872010.192</v>
      </c>
      <c r="F17" s="11">
        <f t="shared" si="0"/>
        <v>44.796620503025366</v>
      </c>
      <c r="G17" s="144"/>
      <c r="H17" s="144"/>
    </row>
    <row r="18" spans="1:8" ht="15.75">
      <c r="A18" s="81">
        <v>12</v>
      </c>
      <c r="B18" s="138" t="s">
        <v>119</v>
      </c>
      <c r="C18" s="135">
        <f>24787812621/1000</f>
        <v>24787812.621</v>
      </c>
      <c r="D18" s="149">
        <v>13978200.212</v>
      </c>
      <c r="E18" s="149">
        <v>3918200.124</v>
      </c>
      <c r="F18" s="11">
        <f t="shared" si="0"/>
        <v>-71.9692087352111</v>
      </c>
      <c r="G18" s="144"/>
      <c r="H18" s="144"/>
    </row>
    <row r="19" spans="1:8" ht="15.75">
      <c r="A19" s="81">
        <v>13</v>
      </c>
      <c r="B19" s="72" t="s">
        <v>72</v>
      </c>
      <c r="C19" s="12">
        <v>15707966.124</v>
      </c>
      <c r="D19" s="149">
        <v>7233500.015</v>
      </c>
      <c r="E19" s="149">
        <v>6239031.583</v>
      </c>
      <c r="F19" s="11">
        <f t="shared" si="0"/>
        <v>-13.74809469741875</v>
      </c>
      <c r="G19" s="144"/>
      <c r="H19" s="144"/>
    </row>
    <row r="20" spans="1:8" ht="15.75">
      <c r="A20" s="81">
        <v>14</v>
      </c>
      <c r="B20" s="74" t="s">
        <v>73</v>
      </c>
      <c r="C20" s="12">
        <v>12483276.593</v>
      </c>
      <c r="D20" s="149">
        <v>6257055.17</v>
      </c>
      <c r="E20" s="149">
        <v>4867074.587</v>
      </c>
      <c r="F20" s="11">
        <f t="shared" si="0"/>
        <v>-22.214612868756262</v>
      </c>
      <c r="G20" s="144"/>
      <c r="H20" s="144"/>
    </row>
    <row r="21" spans="1:8" ht="15.75">
      <c r="A21" s="81">
        <v>15</v>
      </c>
      <c r="B21" s="76" t="s">
        <v>74</v>
      </c>
      <c r="C21" s="12">
        <v>9221719.461</v>
      </c>
      <c r="D21" s="12">
        <v>5359062.772</v>
      </c>
      <c r="E21" s="12">
        <v>3664638.418</v>
      </c>
      <c r="F21" s="11">
        <f t="shared" si="0"/>
        <v>-31.617923246822528</v>
      </c>
      <c r="G21" s="144"/>
      <c r="H21" s="144"/>
    </row>
    <row r="22" spans="1:8" ht="15.75">
      <c r="A22" s="81">
        <v>16</v>
      </c>
      <c r="B22" s="72" t="s">
        <v>75</v>
      </c>
      <c r="C22" s="12">
        <v>8849641.594</v>
      </c>
      <c r="D22" s="12">
        <v>4406196.494</v>
      </c>
      <c r="E22" s="12">
        <v>3677146.949</v>
      </c>
      <c r="F22" s="11">
        <f t="shared" si="0"/>
        <v>-16.546006198152085</v>
      </c>
      <c r="G22" s="144"/>
      <c r="H22" s="144"/>
    </row>
    <row r="23" spans="1:8" ht="15.75">
      <c r="A23" s="81">
        <v>17</v>
      </c>
      <c r="B23" s="72" t="s">
        <v>77</v>
      </c>
      <c r="C23" s="12">
        <v>15649694.796</v>
      </c>
      <c r="D23" s="149">
        <v>2710632.915</v>
      </c>
      <c r="E23" s="149">
        <v>2718049.499</v>
      </c>
      <c r="F23" s="11">
        <f t="shared" si="0"/>
        <v>0.27361078510328696</v>
      </c>
      <c r="G23" s="144"/>
      <c r="H23" s="144"/>
    </row>
    <row r="24" spans="1:8" ht="15.75">
      <c r="A24" s="81">
        <v>18</v>
      </c>
      <c r="B24" s="76" t="s">
        <v>76</v>
      </c>
      <c r="C24" s="12">
        <v>8187984.138</v>
      </c>
      <c r="D24" s="149">
        <v>3434386.279</v>
      </c>
      <c r="E24" s="149">
        <v>2574672.61</v>
      </c>
      <c r="F24" s="11">
        <f t="shared" si="0"/>
        <v>-25.032526895906585</v>
      </c>
      <c r="G24" s="144"/>
      <c r="H24" s="144"/>
    </row>
    <row r="25" spans="1:8" ht="15.75">
      <c r="A25" s="81">
        <v>19</v>
      </c>
      <c r="B25" s="76" t="s">
        <v>78</v>
      </c>
      <c r="C25" s="12">
        <v>6342103.293</v>
      </c>
      <c r="D25" s="149">
        <v>3109853.558</v>
      </c>
      <c r="E25" s="149">
        <v>2065797.991</v>
      </c>
      <c r="F25" s="11">
        <f t="shared" si="0"/>
        <v>-33.57249939677064</v>
      </c>
      <c r="G25" s="144"/>
      <c r="H25" s="144"/>
    </row>
    <row r="26" spans="1:8" ht="15.75">
      <c r="A26" s="81">
        <v>20</v>
      </c>
      <c r="B26" s="76" t="s">
        <v>79</v>
      </c>
      <c r="C26" s="12">
        <v>4484229.649</v>
      </c>
      <c r="D26" s="149">
        <v>2588524.872</v>
      </c>
      <c r="E26" s="149">
        <v>2236168.329</v>
      </c>
      <c r="F26" s="11">
        <f t="shared" si="0"/>
        <v>-13.612252554009842</v>
      </c>
      <c r="G26" s="144"/>
      <c r="H26" s="144"/>
    </row>
    <row r="27" spans="1:8" ht="15.75">
      <c r="A27" s="81">
        <v>21</v>
      </c>
      <c r="B27" s="76" t="s">
        <v>43</v>
      </c>
      <c r="C27" s="12">
        <v>4922039.744</v>
      </c>
      <c r="D27" s="149">
        <v>2928329.733</v>
      </c>
      <c r="E27" s="149">
        <v>1851471.712</v>
      </c>
      <c r="F27" s="11">
        <f t="shared" si="0"/>
        <v>-36.77379664129511</v>
      </c>
      <c r="G27" s="144"/>
      <c r="H27" s="144"/>
    </row>
    <row r="28" spans="1:8" ht="15.75">
      <c r="A28" s="81">
        <v>22</v>
      </c>
      <c r="B28" s="72" t="s">
        <v>80</v>
      </c>
      <c r="C28" s="12">
        <v>3484783.589</v>
      </c>
      <c r="D28" s="149">
        <v>1808820.342</v>
      </c>
      <c r="E28" s="149">
        <v>1599188.7</v>
      </c>
      <c r="F28" s="11">
        <f t="shared" si="0"/>
        <v>-11.589412012483876</v>
      </c>
      <c r="G28" s="144"/>
      <c r="H28" s="144"/>
    </row>
    <row r="29" spans="1:8" ht="15.75">
      <c r="A29" s="81">
        <v>23</v>
      </c>
      <c r="B29" s="76" t="s">
        <v>84</v>
      </c>
      <c r="C29" s="12">
        <v>2752629.807</v>
      </c>
      <c r="D29" s="149">
        <v>1386516.665</v>
      </c>
      <c r="E29" s="149">
        <v>1865426.185</v>
      </c>
      <c r="F29" s="11">
        <f t="shared" si="0"/>
        <v>34.540480622351566</v>
      </c>
      <c r="G29" s="144"/>
      <c r="H29" s="144"/>
    </row>
    <row r="30" spans="1:8" ht="15.75">
      <c r="A30" s="81">
        <v>24</v>
      </c>
      <c r="B30" s="76" t="s">
        <v>82</v>
      </c>
      <c r="C30" s="12">
        <v>3707318.536</v>
      </c>
      <c r="D30" s="149">
        <v>2075569.929</v>
      </c>
      <c r="E30" s="149">
        <v>1436915.699</v>
      </c>
      <c r="F30" s="11">
        <f t="shared" si="0"/>
        <v>-30.770065661324196</v>
      </c>
      <c r="G30" s="144"/>
      <c r="H30" s="144"/>
    </row>
    <row r="31" spans="1:8" ht="15.75">
      <c r="A31" s="81">
        <v>25</v>
      </c>
      <c r="B31" s="72" t="s">
        <v>81</v>
      </c>
      <c r="C31" s="12">
        <v>4964571.687</v>
      </c>
      <c r="D31" s="149">
        <v>2649027.136</v>
      </c>
      <c r="E31" s="149">
        <v>1230295.133</v>
      </c>
      <c r="F31" s="11">
        <f t="shared" si="0"/>
        <v>-53.55671837859195</v>
      </c>
      <c r="G31" s="144"/>
      <c r="H31" s="144"/>
    </row>
    <row r="32" spans="1:8" ht="15.75">
      <c r="A32" s="81">
        <v>26</v>
      </c>
      <c r="B32" s="72" t="s">
        <v>83</v>
      </c>
      <c r="C32" s="12">
        <v>8401446.017</v>
      </c>
      <c r="D32" s="149">
        <v>2815887.41</v>
      </c>
      <c r="E32" s="149">
        <v>1561213.847</v>
      </c>
      <c r="F32" s="11">
        <f t="shared" si="0"/>
        <v>-44.55695062751106</v>
      </c>
      <c r="G32" s="144"/>
      <c r="H32" s="144"/>
    </row>
    <row r="33" spans="1:8" ht="15.75">
      <c r="A33" s="81">
        <v>27</v>
      </c>
      <c r="B33" s="76" t="s">
        <v>85</v>
      </c>
      <c r="C33" s="12">
        <v>2124482.05</v>
      </c>
      <c r="D33" s="149">
        <v>1362892.134</v>
      </c>
      <c r="E33" s="149">
        <v>696687.767</v>
      </c>
      <c r="F33" s="11">
        <f t="shared" si="0"/>
        <v>-48.88166498141958</v>
      </c>
      <c r="G33" s="144"/>
      <c r="H33" s="144"/>
    </row>
    <row r="34" spans="1:8" ht="15.75">
      <c r="A34" s="81">
        <v>28</v>
      </c>
      <c r="B34" s="72" t="s">
        <v>86</v>
      </c>
      <c r="C34" s="12">
        <v>2110922.111</v>
      </c>
      <c r="D34" s="150">
        <v>996144.165</v>
      </c>
      <c r="E34" s="12">
        <v>491129.283</v>
      </c>
      <c r="F34" s="11">
        <f t="shared" si="0"/>
        <v>-50.69696734106755</v>
      </c>
      <c r="G34" s="144"/>
      <c r="H34" s="144"/>
    </row>
    <row r="35" spans="1:8" ht="15.75">
      <c r="A35" s="81">
        <v>29</v>
      </c>
      <c r="B35" s="72" t="s">
        <v>45</v>
      </c>
      <c r="C35" s="136">
        <f>C36-SUM(C7:C34)</f>
        <v>208814653.08950007</v>
      </c>
      <c r="D35" s="136">
        <v>101188851.4605</v>
      </c>
      <c r="E35" s="136">
        <v>77053257.709</v>
      </c>
      <c r="F35" s="11">
        <f t="shared" si="0"/>
        <v>-23.852028561586692</v>
      </c>
      <c r="G35" s="144"/>
      <c r="H35" s="144"/>
    </row>
    <row r="36" spans="1:8" s="78" customFormat="1" ht="15.75">
      <c r="A36" s="130"/>
      <c r="B36" s="77" t="s">
        <v>46</v>
      </c>
      <c r="C36" s="137">
        <v>784581255.09111</v>
      </c>
      <c r="D36" s="151">
        <v>383139383.24264</v>
      </c>
      <c r="E36" s="151">
        <v>272387222.918</v>
      </c>
      <c r="F36" s="21">
        <f t="shared" si="0"/>
        <v>-28.906493346443924</v>
      </c>
      <c r="G36" s="144"/>
      <c r="H36" s="144"/>
    </row>
    <row r="37" spans="1:6" ht="15.75">
      <c r="A37" s="24"/>
      <c r="D37" s="79"/>
      <c r="E37" s="80"/>
      <c r="F37" s="24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="106" zoomScaleNormal="106" zoomScalePageLayoutView="0" workbookViewId="0" topLeftCell="A4">
      <selection activeCell="B12" sqref="B12"/>
    </sheetView>
  </sheetViews>
  <sheetFormatPr defaultColWidth="9.140625" defaultRowHeight="15"/>
  <cols>
    <col min="1" max="1" width="4.8515625" style="168" bestFit="1" customWidth="1"/>
    <col min="2" max="2" width="17.140625" style="168" customWidth="1"/>
    <col min="3" max="3" width="25.57421875" style="168" customWidth="1"/>
    <col min="4" max="4" width="26.00390625" style="168" customWidth="1"/>
    <col min="5" max="5" width="14.7109375" style="168" customWidth="1"/>
    <col min="6" max="7" width="9.140625" style="168" customWidth="1"/>
    <col min="8" max="8" width="12.57421875" style="168" bestFit="1" customWidth="1"/>
    <col min="9" max="16384" width="9.140625" style="168" customWidth="1"/>
  </cols>
  <sheetData>
    <row r="1" spans="2:5" ht="18.75">
      <c r="B1" s="208" t="s">
        <v>88</v>
      </c>
      <c r="C1" s="208"/>
      <c r="D1" s="208"/>
      <c r="E1" s="208"/>
    </row>
    <row r="2" spans="2:5" ht="15.75">
      <c r="B2" s="199" t="s">
        <v>122</v>
      </c>
      <c r="C2" s="199"/>
      <c r="D2" s="199"/>
      <c r="E2" s="199"/>
    </row>
    <row r="3" spans="2:5" ht="15.75">
      <c r="B3" s="169" t="s">
        <v>89</v>
      </c>
      <c r="C3" s="170"/>
      <c r="D3" s="170"/>
      <c r="E3" s="26" t="s">
        <v>48</v>
      </c>
    </row>
    <row r="4" spans="1:5" ht="15.75">
      <c r="A4" s="171" t="s">
        <v>121</v>
      </c>
      <c r="B4" s="172" t="s">
        <v>118</v>
      </c>
      <c r="C4" s="147" t="s">
        <v>90</v>
      </c>
      <c r="D4" s="147" t="s">
        <v>4</v>
      </c>
      <c r="E4" s="173" t="s">
        <v>91</v>
      </c>
    </row>
    <row r="5" spans="1:8" ht="15.75">
      <c r="A5" s="174"/>
      <c r="B5" s="175"/>
      <c r="C5" s="134" t="s">
        <v>131</v>
      </c>
      <c r="D5" s="134" t="s">
        <v>131</v>
      </c>
      <c r="E5" s="176"/>
      <c r="G5" s="177"/>
      <c r="H5" s="178"/>
    </row>
    <row r="6" spans="1:8" ht="15.75">
      <c r="A6" s="179">
        <v>1</v>
      </c>
      <c r="B6" s="180" t="s">
        <v>92</v>
      </c>
      <c r="C6" s="181">
        <v>27.285237385</v>
      </c>
      <c r="D6" s="181">
        <v>17.286362346</v>
      </c>
      <c r="E6" s="182">
        <f>+D6/C6*100-100</f>
        <v>-36.645732261420086</v>
      </c>
      <c r="G6" s="177"/>
      <c r="H6" s="177"/>
    </row>
    <row r="7" spans="1:8" ht="15.75">
      <c r="A7" s="179">
        <v>2</v>
      </c>
      <c r="B7" s="180" t="s">
        <v>93</v>
      </c>
      <c r="C7" s="181">
        <v>3.814616555705</v>
      </c>
      <c r="D7" s="181">
        <v>4.389232364</v>
      </c>
      <c r="E7" s="182">
        <f aca="true" t="shared" si="0" ref="E7:E20">+D7/C7*100-100</f>
        <v>15.06352735337515</v>
      </c>
      <c r="G7" s="177"/>
      <c r="H7" s="177"/>
    </row>
    <row r="8" spans="1:8" ht="15.75">
      <c r="A8" s="179">
        <v>3</v>
      </c>
      <c r="B8" s="180" t="s">
        <v>94</v>
      </c>
      <c r="C8" s="181">
        <v>1.6618923635999998</v>
      </c>
      <c r="D8" s="181">
        <v>1.599830929</v>
      </c>
      <c r="E8" s="182">
        <f t="shared" si="0"/>
        <v>-3.73438352322421</v>
      </c>
      <c r="G8" s="177"/>
      <c r="H8" s="177"/>
    </row>
    <row r="9" spans="1:8" ht="15.75">
      <c r="A9" s="179">
        <v>4</v>
      </c>
      <c r="B9" s="180" t="s">
        <v>95</v>
      </c>
      <c r="C9" s="181">
        <v>1.136418273905</v>
      </c>
      <c r="D9" s="181">
        <v>1.444571612</v>
      </c>
      <c r="E9" s="182">
        <f t="shared" si="0"/>
        <v>27.116189977842666</v>
      </c>
      <c r="G9" s="177"/>
      <c r="H9" s="177"/>
    </row>
    <row r="10" spans="1:8" ht="15.75">
      <c r="A10" s="179">
        <v>5</v>
      </c>
      <c r="B10" s="180" t="s">
        <v>97</v>
      </c>
      <c r="C10" s="181">
        <v>0.6686895980750001</v>
      </c>
      <c r="D10" s="181">
        <v>0.644268713</v>
      </c>
      <c r="E10" s="182">
        <f t="shared" si="0"/>
        <v>-3.6520509882764713</v>
      </c>
      <c r="G10" s="177"/>
      <c r="H10" s="177"/>
    </row>
    <row r="11" spans="1:8" ht="15.75">
      <c r="A11" s="179">
        <v>6</v>
      </c>
      <c r="B11" s="180" t="s">
        <v>101</v>
      </c>
      <c r="C11" s="181">
        <v>0.86048108</v>
      </c>
      <c r="D11" s="181">
        <v>0.638107593</v>
      </c>
      <c r="E11" s="182">
        <f t="shared" si="0"/>
        <v>-25.842925796811244</v>
      </c>
      <c r="G11" s="177"/>
      <c r="H11" s="177"/>
    </row>
    <row r="12" spans="1:8" ht="15.75">
      <c r="A12" s="179">
        <v>7</v>
      </c>
      <c r="B12" s="180" t="s">
        <v>99</v>
      </c>
      <c r="C12" s="181">
        <v>1.6129451755</v>
      </c>
      <c r="D12" s="181">
        <v>0.593455847</v>
      </c>
      <c r="E12" s="182">
        <f t="shared" si="0"/>
        <v>-63.206694436093684</v>
      </c>
      <c r="G12" s="177"/>
      <c r="H12" s="177"/>
    </row>
    <row r="13" spans="1:8" ht="15.75">
      <c r="A13" s="179">
        <v>8</v>
      </c>
      <c r="B13" s="180" t="s">
        <v>96</v>
      </c>
      <c r="C13" s="181">
        <v>0.70774478737</v>
      </c>
      <c r="D13" s="181">
        <v>0.557387186</v>
      </c>
      <c r="E13" s="182">
        <f t="shared" si="0"/>
        <v>-21.244607385768703</v>
      </c>
      <c r="G13" s="177"/>
      <c r="H13" s="177"/>
    </row>
    <row r="14" spans="1:8" ht="15.75">
      <c r="A14" s="179">
        <v>9</v>
      </c>
      <c r="B14" s="180" t="s">
        <v>98</v>
      </c>
      <c r="C14" s="181">
        <v>0.7194388538400001</v>
      </c>
      <c r="D14" s="181">
        <v>0.539192318</v>
      </c>
      <c r="E14" s="182">
        <f t="shared" si="0"/>
        <v>-25.053767235107657</v>
      </c>
      <c r="G14" s="177"/>
      <c r="H14" s="177"/>
    </row>
    <row r="15" spans="1:8" ht="15.75">
      <c r="A15" s="179">
        <v>10</v>
      </c>
      <c r="B15" s="180" t="s">
        <v>100</v>
      </c>
      <c r="C15" s="181">
        <v>0.518304482</v>
      </c>
      <c r="D15" s="181">
        <v>0.473036653</v>
      </c>
      <c r="E15" s="182">
        <f t="shared" si="0"/>
        <v>-8.733829355540863</v>
      </c>
      <c r="G15" s="177"/>
      <c r="H15" s="177"/>
    </row>
    <row r="16" spans="1:8" ht="15.75">
      <c r="A16" s="179">
        <v>11</v>
      </c>
      <c r="B16" s="180" t="s">
        <v>103</v>
      </c>
      <c r="C16" s="181">
        <v>0.782355806</v>
      </c>
      <c r="D16" s="181">
        <v>0.398901543</v>
      </c>
      <c r="E16" s="182">
        <f t="shared" si="0"/>
        <v>-49.01277143458689</v>
      </c>
      <c r="G16" s="177"/>
      <c r="H16" s="177"/>
    </row>
    <row r="17" spans="1:8" ht="15.75">
      <c r="A17" s="179">
        <v>12</v>
      </c>
      <c r="B17" s="180" t="s">
        <v>102</v>
      </c>
      <c r="C17" s="181">
        <v>0.23499723569</v>
      </c>
      <c r="D17" s="181">
        <v>0.285320374</v>
      </c>
      <c r="E17" s="182">
        <f t="shared" si="0"/>
        <v>21.414353306004188</v>
      </c>
      <c r="G17" s="177"/>
      <c r="H17" s="177"/>
    </row>
    <row r="18" spans="1:8" ht="15.75">
      <c r="A18" s="179">
        <v>13</v>
      </c>
      <c r="B18" s="180" t="s">
        <v>104</v>
      </c>
      <c r="C18" s="181">
        <v>0.3043174443</v>
      </c>
      <c r="D18" s="181">
        <v>0.255477064</v>
      </c>
      <c r="E18" s="182">
        <f t="shared" si="0"/>
        <v>-16.04915564809113</v>
      </c>
      <c r="G18" s="177"/>
      <c r="H18" s="177"/>
    </row>
    <row r="19" spans="1:8" ht="15.75">
      <c r="A19" s="179">
        <v>14</v>
      </c>
      <c r="B19" s="180" t="s">
        <v>105</v>
      </c>
      <c r="C19" s="181">
        <v>0.17175903966999997</v>
      </c>
      <c r="D19" s="181">
        <v>0.205791901</v>
      </c>
      <c r="E19" s="182">
        <f t="shared" si="0"/>
        <v>19.814305782907994</v>
      </c>
      <c r="G19" s="177"/>
      <c r="H19" s="177"/>
    </row>
    <row r="20" spans="1:8" ht="15.75">
      <c r="A20" s="179">
        <v>15</v>
      </c>
      <c r="B20" s="174" t="s">
        <v>45</v>
      </c>
      <c r="C20" s="183">
        <v>3.562467385495003</v>
      </c>
      <c r="D20" s="183">
        <v>2.126325261</v>
      </c>
      <c r="E20" s="182">
        <f t="shared" si="0"/>
        <v>-40.31313045397753</v>
      </c>
      <c r="G20" s="177"/>
      <c r="H20" s="177"/>
    </row>
    <row r="21" spans="1:8" ht="15.75">
      <c r="A21" s="184"/>
      <c r="B21" s="185" t="s">
        <v>49</v>
      </c>
      <c r="C21" s="186">
        <v>44.04166546615</v>
      </c>
      <c r="D21" s="186">
        <v>31.437261704</v>
      </c>
      <c r="E21" s="187">
        <f>D21/C21*100-100</f>
        <v>-28.61927138481542</v>
      </c>
      <c r="G21" s="177"/>
      <c r="H21" s="177"/>
    </row>
    <row r="22" spans="3:8" ht="15.75">
      <c r="C22" s="188"/>
      <c r="D22" s="188"/>
      <c r="E22" s="189"/>
      <c r="G22" s="177"/>
      <c r="H22" s="178"/>
    </row>
    <row r="23" spans="2:8" ht="15.75">
      <c r="B23" s="169" t="s">
        <v>106</v>
      </c>
      <c r="C23" s="190"/>
      <c r="D23" s="190"/>
      <c r="E23" s="26" t="s">
        <v>48</v>
      </c>
      <c r="G23" s="177"/>
      <c r="H23" s="178"/>
    </row>
    <row r="24" spans="1:8" ht="15.75">
      <c r="A24" s="171" t="s">
        <v>121</v>
      </c>
      <c r="B24" s="172" t="s">
        <v>118</v>
      </c>
      <c r="C24" s="147" t="s">
        <v>90</v>
      </c>
      <c r="D24" s="147" t="s">
        <v>4</v>
      </c>
      <c r="E24" s="173" t="s">
        <v>91</v>
      </c>
      <c r="G24" s="177"/>
      <c r="H24" s="178"/>
    </row>
    <row r="25" spans="1:8" ht="15.75">
      <c r="A25" s="174"/>
      <c r="B25" s="175"/>
      <c r="C25" s="134" t="s">
        <v>131</v>
      </c>
      <c r="D25" s="134" t="s">
        <v>131</v>
      </c>
      <c r="E25" s="176"/>
      <c r="G25" s="177"/>
      <c r="H25" s="178"/>
    </row>
    <row r="26" spans="1:8" ht="15.75">
      <c r="A26" s="179">
        <v>1</v>
      </c>
      <c r="B26" s="180" t="s">
        <v>92</v>
      </c>
      <c r="C26" s="181">
        <v>244.4999824965</v>
      </c>
      <c r="D26" s="181">
        <v>155.978173596</v>
      </c>
      <c r="E26" s="182">
        <f aca="true" t="shared" si="1" ref="E26:E41">+D26/C26*100-100</f>
        <v>-36.2052414060059</v>
      </c>
      <c r="G26" s="177"/>
      <c r="H26" s="177"/>
    </row>
    <row r="27" spans="1:8" ht="15.75">
      <c r="A27" s="179">
        <v>2</v>
      </c>
      <c r="B27" s="180" t="s">
        <v>99</v>
      </c>
      <c r="C27" s="181">
        <v>54.281493494</v>
      </c>
      <c r="D27" s="181">
        <v>45.422099578</v>
      </c>
      <c r="E27" s="182">
        <f t="shared" si="1"/>
        <v>-16.321205158032853</v>
      </c>
      <c r="G27" s="177"/>
      <c r="H27" s="177"/>
    </row>
    <row r="28" spans="1:8" ht="15.75">
      <c r="A28" s="179">
        <v>3</v>
      </c>
      <c r="B28" s="180" t="s">
        <v>107</v>
      </c>
      <c r="C28" s="181">
        <v>18.123616715</v>
      </c>
      <c r="D28" s="181">
        <v>8.883143813</v>
      </c>
      <c r="E28" s="182">
        <f t="shared" si="1"/>
        <v>-50.98581065418432</v>
      </c>
      <c r="G28" s="177"/>
      <c r="H28" s="177"/>
    </row>
    <row r="29" spans="1:8" ht="15.75">
      <c r="A29" s="179">
        <v>4</v>
      </c>
      <c r="B29" s="180" t="s">
        <v>105</v>
      </c>
      <c r="C29" s="181">
        <v>1.525935377</v>
      </c>
      <c r="D29" s="181">
        <v>7.856637751</v>
      </c>
      <c r="E29" s="182">
        <f t="shared" si="1"/>
        <v>414.87355686360763</v>
      </c>
      <c r="G29" s="177"/>
      <c r="H29" s="177"/>
    </row>
    <row r="30" spans="1:8" ht="15.75">
      <c r="A30" s="179">
        <v>5</v>
      </c>
      <c r="B30" s="180" t="s">
        <v>108</v>
      </c>
      <c r="C30" s="181">
        <v>7.001350037</v>
      </c>
      <c r="D30" s="181">
        <v>4.546982444</v>
      </c>
      <c r="E30" s="182">
        <f t="shared" si="1"/>
        <v>-35.055633271146505</v>
      </c>
      <c r="G30" s="177"/>
      <c r="H30" s="177"/>
    </row>
    <row r="31" spans="1:8" ht="15.75">
      <c r="A31" s="179">
        <v>6</v>
      </c>
      <c r="B31" s="180" t="s">
        <v>100</v>
      </c>
      <c r="C31" s="181">
        <v>1.835024953</v>
      </c>
      <c r="D31" s="181">
        <v>4.280055391</v>
      </c>
      <c r="E31" s="182">
        <f t="shared" si="1"/>
        <v>133.24235368040797</v>
      </c>
      <c r="G31" s="177"/>
      <c r="H31" s="177"/>
    </row>
    <row r="32" spans="1:8" ht="15.75">
      <c r="A32" s="179">
        <v>7</v>
      </c>
      <c r="B32" s="180" t="s">
        <v>109</v>
      </c>
      <c r="C32" s="181">
        <v>5.583319346</v>
      </c>
      <c r="D32" s="181">
        <v>4.100248629</v>
      </c>
      <c r="E32" s="182">
        <f t="shared" si="1"/>
        <v>-26.562527147269492</v>
      </c>
      <c r="G32" s="177"/>
      <c r="H32" s="177"/>
    </row>
    <row r="33" spans="1:8" ht="15.75">
      <c r="A33" s="179">
        <v>8</v>
      </c>
      <c r="B33" s="180" t="s">
        <v>110</v>
      </c>
      <c r="C33" s="181">
        <v>5.308538936</v>
      </c>
      <c r="D33" s="181">
        <v>3.824456549</v>
      </c>
      <c r="E33" s="182">
        <f t="shared" si="1"/>
        <v>-27.956513174192892</v>
      </c>
      <c r="G33" s="177"/>
      <c r="H33" s="177"/>
    </row>
    <row r="34" spans="1:8" ht="15.75">
      <c r="A34" s="179">
        <v>9</v>
      </c>
      <c r="B34" s="180" t="s">
        <v>93</v>
      </c>
      <c r="C34" s="181">
        <v>3.307396941</v>
      </c>
      <c r="D34" s="181">
        <v>2.97043893</v>
      </c>
      <c r="E34" s="182">
        <f t="shared" si="1"/>
        <v>-10.188012416136544</v>
      </c>
      <c r="G34" s="177"/>
      <c r="H34" s="177"/>
    </row>
    <row r="35" spans="1:8" ht="15.75">
      <c r="A35" s="179">
        <v>10</v>
      </c>
      <c r="B35" s="180" t="s">
        <v>96</v>
      </c>
      <c r="C35" s="181">
        <v>3.050924468</v>
      </c>
      <c r="D35" s="181">
        <v>2.754150355</v>
      </c>
      <c r="E35" s="182">
        <f t="shared" si="1"/>
        <v>-9.727350385522556</v>
      </c>
      <c r="G35" s="177"/>
      <c r="H35" s="177"/>
    </row>
    <row r="36" spans="1:8" ht="15.75">
      <c r="A36" s="179">
        <v>11</v>
      </c>
      <c r="B36" s="180" t="s">
        <v>120</v>
      </c>
      <c r="C36" s="181">
        <v>2.906925372</v>
      </c>
      <c r="D36" s="181">
        <v>2.678360985</v>
      </c>
      <c r="E36" s="182">
        <f t="shared" si="1"/>
        <v>-7.862753863637877</v>
      </c>
      <c r="G36" s="177"/>
      <c r="H36" s="177"/>
    </row>
    <row r="37" spans="1:8" ht="15.75">
      <c r="A37" s="179">
        <v>12</v>
      </c>
      <c r="B37" s="180" t="s">
        <v>101</v>
      </c>
      <c r="C37" s="181">
        <v>0.472032087</v>
      </c>
      <c r="D37" s="181">
        <v>2.596933573</v>
      </c>
      <c r="E37" s="182">
        <f t="shared" si="1"/>
        <v>450.1603904736247</v>
      </c>
      <c r="G37" s="177"/>
      <c r="H37" s="177"/>
    </row>
    <row r="38" spans="1:8" ht="15.75">
      <c r="A38" s="179">
        <v>13</v>
      </c>
      <c r="B38" s="180" t="s">
        <v>112</v>
      </c>
      <c r="C38" s="181">
        <v>4.026882829</v>
      </c>
      <c r="D38" s="181">
        <v>2.583720507</v>
      </c>
      <c r="E38" s="182">
        <f t="shared" si="1"/>
        <v>-35.838199999436824</v>
      </c>
      <c r="G38" s="177"/>
      <c r="H38" s="177"/>
    </row>
    <row r="39" spans="1:8" ht="15.75">
      <c r="A39" s="179">
        <v>14</v>
      </c>
      <c r="B39" s="180" t="s">
        <v>111</v>
      </c>
      <c r="C39" s="181">
        <v>2.307155014</v>
      </c>
      <c r="D39" s="181">
        <v>2.355840222</v>
      </c>
      <c r="E39" s="182">
        <f t="shared" si="1"/>
        <v>2.110183654959201</v>
      </c>
      <c r="G39" s="177"/>
      <c r="H39" s="177"/>
    </row>
    <row r="40" spans="1:8" ht="15.75">
      <c r="A40" s="179">
        <v>15</v>
      </c>
      <c r="B40" s="191" t="s">
        <v>45</v>
      </c>
      <c r="C40" s="192">
        <v>28.908805177140014</v>
      </c>
      <c r="D40" s="192">
        <v>21.555980595</v>
      </c>
      <c r="E40" s="182">
        <f t="shared" si="1"/>
        <v>-25.43455025929036</v>
      </c>
      <c r="G40" s="177"/>
      <c r="H40" s="177"/>
    </row>
    <row r="41" spans="1:5" s="195" customFormat="1" ht="15.75">
      <c r="A41" s="184"/>
      <c r="B41" s="185" t="s">
        <v>50</v>
      </c>
      <c r="C41" s="193">
        <v>383.13938324264</v>
      </c>
      <c r="D41" s="193">
        <v>272.387222918</v>
      </c>
      <c r="E41" s="194">
        <f t="shared" si="1"/>
        <v>-28.906493346443924</v>
      </c>
    </row>
    <row r="42" spans="3:5" ht="15.75">
      <c r="C42" s="196"/>
      <c r="D42" s="196"/>
      <c r="E42" s="189"/>
    </row>
    <row r="43" spans="3:4" ht="15.75">
      <c r="C43" s="197"/>
      <c r="D43" s="197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.57421875" style="111" bestFit="1" customWidth="1"/>
    <col min="2" max="2" width="34.8515625" style="111" bestFit="1" customWidth="1"/>
    <col min="3" max="3" width="15.421875" style="111" customWidth="1"/>
    <col min="4" max="4" width="12.8515625" style="111" customWidth="1"/>
    <col min="5" max="5" width="15.28125" style="111" customWidth="1"/>
    <col min="6" max="6" width="14.421875" style="111" customWidth="1"/>
    <col min="7" max="7" width="11.28125" style="111" bestFit="1" customWidth="1"/>
    <col min="8" max="8" width="10.140625" style="111" bestFit="1" customWidth="1"/>
    <col min="9" max="16384" width="9.140625" style="111" customWidth="1"/>
  </cols>
  <sheetData>
    <row r="1" spans="1:7" ht="18.75">
      <c r="A1" s="207" t="s">
        <v>113</v>
      </c>
      <c r="B1" s="207"/>
      <c r="C1" s="207"/>
      <c r="D1" s="207"/>
      <c r="E1" s="207"/>
      <c r="F1" s="207"/>
      <c r="G1" s="207"/>
    </row>
    <row r="2" spans="1:7" ht="18.75">
      <c r="A2" s="207" t="s">
        <v>129</v>
      </c>
      <c r="B2" s="207"/>
      <c r="C2" s="207"/>
      <c r="D2" s="207"/>
      <c r="E2" s="207"/>
      <c r="F2" s="207"/>
      <c r="G2" s="207"/>
    </row>
    <row r="3" spans="1:6" ht="15.75">
      <c r="A3" s="112"/>
      <c r="B3" s="113"/>
      <c r="C3" s="116" t="s">
        <v>87</v>
      </c>
      <c r="D3" s="113"/>
      <c r="E3" s="113"/>
      <c r="F3" s="113"/>
    </row>
    <row r="4" ht="15.75">
      <c r="G4" s="114" t="s">
        <v>2</v>
      </c>
    </row>
    <row r="5" spans="1:7" ht="15.75">
      <c r="A5" s="94"/>
      <c r="B5" s="95"/>
      <c r="C5" s="211" t="s">
        <v>90</v>
      </c>
      <c r="D5" s="212"/>
      <c r="E5" s="211" t="s">
        <v>4</v>
      </c>
      <c r="F5" s="212"/>
      <c r="G5" s="28" t="s">
        <v>5</v>
      </c>
    </row>
    <row r="6" spans="1:7" ht="15.75">
      <c r="A6" s="96" t="s">
        <v>6</v>
      </c>
      <c r="B6" s="97" t="s">
        <v>7</v>
      </c>
      <c r="C6" s="209" t="s">
        <v>132</v>
      </c>
      <c r="D6" s="210"/>
      <c r="E6" s="209" t="s">
        <v>132</v>
      </c>
      <c r="F6" s="210"/>
      <c r="G6" s="98" t="s">
        <v>10</v>
      </c>
    </row>
    <row r="7" spans="1:7" ht="15.75">
      <c r="A7" s="99"/>
      <c r="B7" s="100"/>
      <c r="C7" s="101" t="s">
        <v>114</v>
      </c>
      <c r="D7" s="102" t="s">
        <v>12</v>
      </c>
      <c r="E7" s="101" t="s">
        <v>114</v>
      </c>
      <c r="F7" s="102" t="s">
        <v>12</v>
      </c>
      <c r="G7" s="46"/>
    </row>
    <row r="8" spans="1:11" ht="15.75">
      <c r="A8" s="103">
        <v>1</v>
      </c>
      <c r="B8" s="104" t="s">
        <v>19</v>
      </c>
      <c r="C8" s="120">
        <v>6699775</v>
      </c>
      <c r="D8" s="121">
        <v>825646.52</v>
      </c>
      <c r="E8" s="122">
        <v>2478550</v>
      </c>
      <c r="F8" s="121">
        <v>399907.611</v>
      </c>
      <c r="G8" s="83">
        <f aca="true" t="shared" si="0" ref="G8:G20">F8*100/D8-100</f>
        <v>-51.56430732609399</v>
      </c>
      <c r="H8" s="119"/>
      <c r="I8" s="119"/>
      <c r="J8" s="119"/>
      <c r="K8" s="119"/>
    </row>
    <row r="9" spans="1:11" ht="15.75">
      <c r="A9" s="105">
        <v>2</v>
      </c>
      <c r="B9" s="106" t="s">
        <v>21</v>
      </c>
      <c r="C9" s="123">
        <v>1425159</v>
      </c>
      <c r="D9" s="73">
        <v>1480526.657</v>
      </c>
      <c r="E9" s="124">
        <v>1716653</v>
      </c>
      <c r="F9" s="73">
        <v>2386128.24</v>
      </c>
      <c r="G9" s="83">
        <f t="shared" si="0"/>
        <v>61.16752972452562</v>
      </c>
      <c r="H9" s="119"/>
      <c r="I9" s="119"/>
      <c r="J9" s="119"/>
      <c r="K9" s="119"/>
    </row>
    <row r="10" spans="1:11" ht="15.75">
      <c r="A10" s="105">
        <v>3</v>
      </c>
      <c r="B10" s="107" t="s">
        <v>22</v>
      </c>
      <c r="C10" s="84">
        <v>6765969.33</v>
      </c>
      <c r="D10" s="85">
        <v>1182353.60602</v>
      </c>
      <c r="E10" s="86">
        <v>8294987.469973144</v>
      </c>
      <c r="F10" s="125">
        <v>1286046.76</v>
      </c>
      <c r="G10" s="83">
        <f t="shared" si="0"/>
        <v>8.770062818097912</v>
      </c>
      <c r="H10" s="119"/>
      <c r="I10" s="119"/>
      <c r="J10" s="119"/>
      <c r="K10" s="119"/>
    </row>
    <row r="11" spans="1:11" ht="15.75">
      <c r="A11" s="105">
        <v>4</v>
      </c>
      <c r="B11" s="108" t="s">
        <v>23</v>
      </c>
      <c r="C11" s="126">
        <v>14128362</v>
      </c>
      <c r="D11" s="127">
        <v>201187.024</v>
      </c>
      <c r="E11" s="87">
        <v>15260316</v>
      </c>
      <c r="F11" s="125">
        <v>239058.362</v>
      </c>
      <c r="G11" s="83">
        <f t="shared" si="0"/>
        <v>18.823946617948877</v>
      </c>
      <c r="H11" s="119"/>
      <c r="I11" s="119"/>
      <c r="J11" s="119"/>
      <c r="K11" s="119"/>
    </row>
    <row r="12" spans="1:11" ht="15.75">
      <c r="A12" s="105">
        <v>5</v>
      </c>
      <c r="B12" s="108" t="s">
        <v>25</v>
      </c>
      <c r="C12" s="84">
        <v>3419439.7800000003</v>
      </c>
      <c r="D12" s="88">
        <v>450133.219</v>
      </c>
      <c r="E12" s="86">
        <v>1418647.6798339845</v>
      </c>
      <c r="F12" s="125">
        <v>202768.914</v>
      </c>
      <c r="G12" s="83">
        <f t="shared" si="0"/>
        <v>-54.95357697650837</v>
      </c>
      <c r="H12" s="119"/>
      <c r="I12" s="119"/>
      <c r="J12" s="119"/>
      <c r="K12" s="119"/>
    </row>
    <row r="13" spans="1:11" ht="15.75">
      <c r="A13" s="105">
        <v>6</v>
      </c>
      <c r="B13" s="108" t="s">
        <v>26</v>
      </c>
      <c r="C13" s="89">
        <v>2219100.722</v>
      </c>
      <c r="D13" s="88">
        <v>1162971.8035</v>
      </c>
      <c r="E13" s="87">
        <v>1477178.62</v>
      </c>
      <c r="F13" s="125">
        <v>244837.667</v>
      </c>
      <c r="G13" s="83">
        <f t="shared" si="0"/>
        <v>-78.94723962669143</v>
      </c>
      <c r="H13" s="119"/>
      <c r="I13" s="119"/>
      <c r="J13" s="119"/>
      <c r="K13" s="119"/>
    </row>
    <row r="14" spans="1:11" ht="15.75">
      <c r="A14" s="105">
        <v>7</v>
      </c>
      <c r="B14" s="108" t="s">
        <v>27</v>
      </c>
      <c r="C14" s="84">
        <v>13990.5</v>
      </c>
      <c r="D14" s="85">
        <v>93917.543</v>
      </c>
      <c r="E14" s="86">
        <v>11461.8</v>
      </c>
      <c r="F14" s="125">
        <v>98365.438</v>
      </c>
      <c r="G14" s="83">
        <f t="shared" si="0"/>
        <v>4.735957583558147</v>
      </c>
      <c r="H14" s="119"/>
      <c r="I14" s="119"/>
      <c r="J14" s="119"/>
      <c r="K14" s="119"/>
    </row>
    <row r="15" spans="1:11" ht="15.75">
      <c r="A15" s="105">
        <v>8</v>
      </c>
      <c r="B15" s="108" t="s">
        <v>33</v>
      </c>
      <c r="C15" s="84"/>
      <c r="D15" s="73">
        <v>1568306.534235</v>
      </c>
      <c r="E15" s="124"/>
      <c r="F15" s="128">
        <v>1541140.419</v>
      </c>
      <c r="G15" s="83">
        <f t="shared" si="0"/>
        <v>-1.732194226191325</v>
      </c>
      <c r="H15" s="119"/>
      <c r="I15" s="119"/>
      <c r="J15" s="119"/>
      <c r="K15" s="119"/>
    </row>
    <row r="16" spans="1:11" ht="15.75">
      <c r="A16" s="105">
        <v>9</v>
      </c>
      <c r="B16" s="108" t="s">
        <v>39</v>
      </c>
      <c r="C16" s="84"/>
      <c r="D16" s="73">
        <v>319161.22177999996</v>
      </c>
      <c r="E16" s="86"/>
      <c r="F16" s="73">
        <v>341809.832</v>
      </c>
      <c r="G16" s="83">
        <f t="shared" si="0"/>
        <v>7.096291364497887</v>
      </c>
      <c r="H16" s="119"/>
      <c r="I16" s="119"/>
      <c r="J16" s="119"/>
      <c r="K16" s="119"/>
    </row>
    <row r="17" spans="1:11" ht="15.75">
      <c r="A17" s="105">
        <v>10</v>
      </c>
      <c r="B17" s="108" t="s">
        <v>40</v>
      </c>
      <c r="C17" s="84"/>
      <c r="D17" s="73">
        <v>79752.30073</v>
      </c>
      <c r="E17" s="86"/>
      <c r="F17" s="125">
        <v>42421.893</v>
      </c>
      <c r="G17" s="83">
        <f t="shared" si="0"/>
        <v>-46.80793831438348</v>
      </c>
      <c r="H17" s="119"/>
      <c r="I17" s="119"/>
      <c r="J17" s="119"/>
      <c r="K17" s="119"/>
    </row>
    <row r="18" spans="1:11" ht="15.75">
      <c r="A18" s="105">
        <v>11</v>
      </c>
      <c r="B18" s="108" t="s">
        <v>42</v>
      </c>
      <c r="C18" s="84"/>
      <c r="D18" s="73">
        <v>6088218.581</v>
      </c>
      <c r="E18" s="124"/>
      <c r="F18" s="73">
        <v>2521828.071</v>
      </c>
      <c r="G18" s="83">
        <f t="shared" si="0"/>
        <v>-58.57855565714946</v>
      </c>
      <c r="H18" s="119"/>
      <c r="I18" s="119"/>
      <c r="J18" s="119"/>
      <c r="K18" s="119"/>
    </row>
    <row r="19" spans="1:11" ht="15.75">
      <c r="A19" s="105">
        <v>12</v>
      </c>
      <c r="B19" s="108" t="s">
        <v>115</v>
      </c>
      <c r="C19" s="84">
        <v>2980</v>
      </c>
      <c r="D19" s="85">
        <v>522.245</v>
      </c>
      <c r="E19" s="115"/>
      <c r="F19" s="148" t="s">
        <v>116</v>
      </c>
      <c r="G19" s="148" t="s">
        <v>116</v>
      </c>
      <c r="H19" s="119"/>
      <c r="I19" s="119"/>
      <c r="J19" s="119"/>
      <c r="K19" s="119"/>
    </row>
    <row r="20" spans="1:11" ht="15.75">
      <c r="A20" s="109">
        <v>13</v>
      </c>
      <c r="B20" s="110" t="s">
        <v>117</v>
      </c>
      <c r="C20" s="90"/>
      <c r="D20" s="91">
        <v>321282.940565</v>
      </c>
      <c r="E20" s="92"/>
      <c r="F20" s="129">
        <v>374661.163</v>
      </c>
      <c r="G20" s="93">
        <f t="shared" si="0"/>
        <v>16.614085497701936</v>
      </c>
      <c r="H20" s="119"/>
      <c r="I20" s="119"/>
      <c r="J20" s="119"/>
      <c r="K20" s="119"/>
    </row>
  </sheetData>
  <sheetProtection/>
  <mergeCells count="6">
    <mergeCell ref="C6:D6"/>
    <mergeCell ref="E6:F6"/>
    <mergeCell ref="A1:G1"/>
    <mergeCell ref="A2:G2"/>
    <mergeCell ref="C5:D5"/>
    <mergeCell ref="E5:F5"/>
  </mergeCells>
  <printOptions/>
  <pageMargins left="1.03" right="0.7" top="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2016-02-15T09:46:59Z</dcterms:modified>
  <cp:category/>
  <cp:version/>
  <cp:contentType/>
  <cp:contentStatus/>
</cp:coreProperties>
</file>